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645" tabRatio="866" activeTab="17"/>
  </bookViews>
  <sheets>
    <sheet name="เมือง" sheetId="2" r:id="rId1"/>
    <sheet name="คำใหญ่" sheetId="3" r:id="rId2"/>
    <sheet name="ตาดทอง" sheetId="4" r:id="rId3"/>
    <sheet name="สำราญ" sheetId="5" r:id="rId4"/>
    <sheet name="ค้อเหนือ" sheetId="6" r:id="rId5"/>
    <sheet name="ดู่ทุ่ง" sheetId="7" r:id="rId6"/>
    <sheet name="เดิด" sheetId="8" r:id="rId7"/>
    <sheet name="ขั้นได" sheetId="9" r:id="rId8"/>
    <sheet name="ทุ่งแต้" sheetId="10" r:id="rId9"/>
    <sheet name="สิงห์" sheetId="11" r:id="rId10"/>
    <sheet name="สะไมย์" sheetId="12" r:id="rId11"/>
    <sheet name="เขื่องคำ" sheetId="13" r:id="rId12"/>
    <sheet name="หิน" sheetId="1" r:id="rId13"/>
    <sheet name="คู" sheetId="14" r:id="rId14"/>
    <sheet name="ขุมเงิน" sheetId="15" r:id="rId15"/>
    <sheet name="นางโอก" sheetId="16" r:id="rId16"/>
    <sheet name="เรือ" sheetId="17" r:id="rId17"/>
    <sheet name="เป็ด" sheetId="18" r:id="rId18"/>
    <sheet name="รวม" sheetId="19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6" i="18" l="1"/>
  <c r="AW25" i="18"/>
  <c r="AW26" i="17"/>
  <c r="AW25" i="17"/>
  <c r="AW26" i="16"/>
  <c r="AW25" i="16"/>
  <c r="AW26" i="15"/>
  <c r="AW25" i="15"/>
  <c r="AW26" i="14"/>
  <c r="AW25" i="14"/>
  <c r="AW26" i="1"/>
  <c r="AW25" i="1"/>
  <c r="AW26" i="13"/>
  <c r="AW25" i="13"/>
  <c r="AW26" i="12"/>
  <c r="AW25" i="12"/>
  <c r="AW26" i="11"/>
  <c r="AW25" i="11"/>
  <c r="AW26" i="10"/>
  <c r="AW25" i="10"/>
  <c r="AW26" i="9"/>
  <c r="AW25" i="9"/>
  <c r="AW26" i="8"/>
  <c r="AW25" i="8"/>
  <c r="AW26" i="7"/>
  <c r="AW25" i="7"/>
  <c r="AW26" i="6"/>
  <c r="AW25" i="6"/>
  <c r="AW26" i="5"/>
  <c r="AW25" i="5"/>
  <c r="AW26" i="4"/>
  <c r="AW25" i="4"/>
  <c r="AW26" i="3"/>
  <c r="AW25" i="3"/>
  <c r="AW26" i="2"/>
  <c r="AW25" i="2"/>
  <c r="AR32" i="18"/>
  <c r="AR31" i="18"/>
  <c r="AR30" i="18"/>
  <c r="AR29" i="18"/>
  <c r="AR28" i="18"/>
  <c r="AR26" i="18"/>
  <c r="AR25" i="18"/>
  <c r="AR24" i="18"/>
  <c r="AR23" i="18"/>
  <c r="AW22" i="18"/>
  <c r="AW23" i="18" s="1"/>
  <c r="AR22" i="18"/>
  <c r="AR20" i="18"/>
  <c r="AW19" i="18"/>
  <c r="AW20" i="18" s="1"/>
  <c r="AR19" i="18"/>
  <c r="AR18" i="18"/>
  <c r="AR17" i="18"/>
  <c r="AW16" i="18"/>
  <c r="AW17" i="18" s="1"/>
  <c r="AR15" i="18"/>
  <c r="AR14" i="18"/>
  <c r="AW13" i="18"/>
  <c r="AW14" i="18" s="1"/>
  <c r="AR12" i="18"/>
  <c r="AR32" i="17"/>
  <c r="AR31" i="17"/>
  <c r="AR30" i="17"/>
  <c r="AR29" i="17"/>
  <c r="AR28" i="17"/>
  <c r="AR26" i="17"/>
  <c r="AR25" i="17"/>
  <c r="AR24" i="17"/>
  <c r="AR23" i="17"/>
  <c r="AW22" i="17"/>
  <c r="AW23" i="17" s="1"/>
  <c r="AR22" i="17"/>
  <c r="AR20" i="17"/>
  <c r="AW19" i="17"/>
  <c r="AW20" i="17" s="1"/>
  <c r="AR19" i="17"/>
  <c r="AR18" i="17"/>
  <c r="AR17" i="17"/>
  <c r="AW16" i="17"/>
  <c r="AW17" i="17" s="1"/>
  <c r="AR15" i="17"/>
  <c r="AR14" i="17"/>
  <c r="AW13" i="17"/>
  <c r="AW14" i="17" s="1"/>
  <c r="AR12" i="17"/>
  <c r="AR32" i="16"/>
  <c r="AR31" i="16"/>
  <c r="AR30" i="16"/>
  <c r="AR29" i="16"/>
  <c r="AR28" i="16"/>
  <c r="AR26" i="16"/>
  <c r="AR25" i="16"/>
  <c r="AR24" i="16"/>
  <c r="AR23" i="16"/>
  <c r="AW22" i="16"/>
  <c r="AW23" i="16" s="1"/>
  <c r="AR22" i="16"/>
  <c r="AR20" i="16"/>
  <c r="AW19" i="16"/>
  <c r="AW20" i="16" s="1"/>
  <c r="AR19" i="16"/>
  <c r="AR18" i="16"/>
  <c r="AR17" i="16"/>
  <c r="AW16" i="16"/>
  <c r="AW17" i="16" s="1"/>
  <c r="AR15" i="16"/>
  <c r="AR14" i="16"/>
  <c r="AW13" i="16"/>
  <c r="AW14" i="16" s="1"/>
  <c r="AR12" i="16"/>
  <c r="AR32" i="15"/>
  <c r="AR31" i="15"/>
  <c r="AR30" i="15"/>
  <c r="AR29" i="15"/>
  <c r="AR28" i="15"/>
  <c r="AR26" i="15"/>
  <c r="AR25" i="15"/>
  <c r="AR24" i="15"/>
  <c r="AR23" i="15"/>
  <c r="AW22" i="15"/>
  <c r="AW23" i="15" s="1"/>
  <c r="AR22" i="15"/>
  <c r="AW20" i="15"/>
  <c r="AR20" i="15"/>
  <c r="AW19" i="15"/>
  <c r="AR19" i="15"/>
  <c r="AR18" i="15"/>
  <c r="AR17" i="15"/>
  <c r="AW16" i="15"/>
  <c r="AW17" i="15" s="1"/>
  <c r="AR15" i="15"/>
  <c r="AR14" i="15"/>
  <c r="AW13" i="15"/>
  <c r="AW14" i="15" s="1"/>
  <c r="AR12" i="15"/>
  <c r="AR32" i="14"/>
  <c r="AR31" i="14"/>
  <c r="AR30" i="14"/>
  <c r="AR29" i="14"/>
  <c r="AR28" i="14"/>
  <c r="AR26" i="14"/>
  <c r="AR25" i="14"/>
  <c r="AR24" i="14"/>
  <c r="AW23" i="14"/>
  <c r="AR23" i="14"/>
  <c r="AW22" i="14"/>
  <c r="AR22" i="14"/>
  <c r="AW20" i="14"/>
  <c r="AR20" i="14"/>
  <c r="AW19" i="14"/>
  <c r="AR19" i="14"/>
  <c r="AR18" i="14"/>
  <c r="AW17" i="14"/>
  <c r="AR17" i="14"/>
  <c r="AW16" i="14"/>
  <c r="AR15" i="14"/>
  <c r="AW14" i="14"/>
  <c r="AR14" i="14"/>
  <c r="AW13" i="14"/>
  <c r="AR12" i="14"/>
  <c r="AR32" i="1"/>
  <c r="AR31" i="1"/>
  <c r="AR30" i="1"/>
  <c r="AR29" i="1"/>
  <c r="AR28" i="1"/>
  <c r="AR26" i="1"/>
  <c r="AR25" i="1"/>
  <c r="AR24" i="1"/>
  <c r="AW23" i="1"/>
  <c r="AR23" i="1"/>
  <c r="AW22" i="1"/>
  <c r="AR22" i="1"/>
  <c r="AW20" i="1"/>
  <c r="AR20" i="1"/>
  <c r="AW19" i="1"/>
  <c r="AR19" i="1"/>
  <c r="AR18" i="1"/>
  <c r="AW17" i="1"/>
  <c r="AR17" i="1"/>
  <c r="AW16" i="1"/>
  <c r="AR15" i="1"/>
  <c r="AW14" i="1"/>
  <c r="AR14" i="1"/>
  <c r="AW13" i="1"/>
  <c r="AR12" i="1"/>
  <c r="AR32" i="13"/>
  <c r="AR31" i="13"/>
  <c r="AR30" i="13"/>
  <c r="AR29" i="13"/>
  <c r="AR28" i="13"/>
  <c r="AR26" i="13"/>
  <c r="AR25" i="13"/>
  <c r="AR24" i="13"/>
  <c r="AR23" i="13"/>
  <c r="AW22" i="13"/>
  <c r="AW23" i="13" s="1"/>
  <c r="AR22" i="13"/>
  <c r="AR20" i="13"/>
  <c r="AW19" i="13"/>
  <c r="AW20" i="13" s="1"/>
  <c r="AR19" i="13"/>
  <c r="AR18" i="13"/>
  <c r="AR17" i="13"/>
  <c r="AW16" i="13"/>
  <c r="AW17" i="13" s="1"/>
  <c r="AR15" i="13"/>
  <c r="AR14" i="13"/>
  <c r="AW13" i="13"/>
  <c r="AW14" i="13" s="1"/>
  <c r="AR12" i="13"/>
  <c r="AR32" i="12"/>
  <c r="AR31" i="12"/>
  <c r="AR30" i="12"/>
  <c r="AR29" i="12"/>
  <c r="AR28" i="12"/>
  <c r="AR26" i="12"/>
  <c r="AR25" i="12"/>
  <c r="AR24" i="12"/>
  <c r="AR23" i="12"/>
  <c r="AW22" i="12"/>
  <c r="AW23" i="12" s="1"/>
  <c r="AR22" i="12"/>
  <c r="AR20" i="12"/>
  <c r="AW19" i="12"/>
  <c r="AW20" i="12" s="1"/>
  <c r="AR19" i="12"/>
  <c r="AR18" i="12"/>
  <c r="AR17" i="12"/>
  <c r="AW16" i="12"/>
  <c r="AW17" i="12" s="1"/>
  <c r="AR15" i="12"/>
  <c r="AR14" i="12"/>
  <c r="AW13" i="12"/>
  <c r="AW14" i="12" s="1"/>
  <c r="AR12" i="12"/>
  <c r="AR32" i="11"/>
  <c r="AR31" i="11"/>
  <c r="AR30" i="11"/>
  <c r="AR29" i="11"/>
  <c r="AR28" i="11"/>
  <c r="AR26" i="11"/>
  <c r="AR25" i="11"/>
  <c r="AR24" i="11"/>
  <c r="AR23" i="11"/>
  <c r="AW22" i="11"/>
  <c r="AW23" i="11" s="1"/>
  <c r="AR22" i="11"/>
  <c r="AR20" i="11"/>
  <c r="AW19" i="11"/>
  <c r="AW20" i="11" s="1"/>
  <c r="AR19" i="11"/>
  <c r="AR18" i="11"/>
  <c r="AR17" i="11"/>
  <c r="AW16" i="11"/>
  <c r="AW17" i="11" s="1"/>
  <c r="AR15" i="11"/>
  <c r="AR14" i="11"/>
  <c r="AW13" i="11"/>
  <c r="AW14" i="11" s="1"/>
  <c r="AR12" i="11"/>
  <c r="AR32" i="10"/>
  <c r="AR31" i="10"/>
  <c r="AR30" i="10"/>
  <c r="AR29" i="10"/>
  <c r="AR28" i="10"/>
  <c r="AR26" i="10"/>
  <c r="AR25" i="10"/>
  <c r="AR24" i="10"/>
  <c r="AR23" i="10"/>
  <c r="AW22" i="10"/>
  <c r="AW23" i="10" s="1"/>
  <c r="AR22" i="10"/>
  <c r="AW20" i="10"/>
  <c r="AR20" i="10"/>
  <c r="AW19" i="10"/>
  <c r="AR19" i="10"/>
  <c r="AR18" i="10"/>
  <c r="AR17" i="10"/>
  <c r="AW16" i="10"/>
  <c r="AW17" i="10" s="1"/>
  <c r="AR15" i="10"/>
  <c r="AR14" i="10"/>
  <c r="AW13" i="10"/>
  <c r="AW14" i="10" s="1"/>
  <c r="AR12" i="10"/>
  <c r="AR32" i="9"/>
  <c r="AR31" i="9"/>
  <c r="AR30" i="9"/>
  <c r="AR29" i="9"/>
  <c r="AR28" i="9"/>
  <c r="AR26" i="9"/>
  <c r="AR25" i="9"/>
  <c r="AR24" i="9"/>
  <c r="AR23" i="9"/>
  <c r="AW22" i="9"/>
  <c r="AW23" i="9" s="1"/>
  <c r="AR22" i="9"/>
  <c r="AR20" i="9"/>
  <c r="AW19" i="9"/>
  <c r="AW20" i="9" s="1"/>
  <c r="AR19" i="9"/>
  <c r="AR18" i="9"/>
  <c r="AR17" i="9"/>
  <c r="AW16" i="9"/>
  <c r="AW17" i="9" s="1"/>
  <c r="AR15" i="9"/>
  <c r="AR14" i="9"/>
  <c r="AW13" i="9"/>
  <c r="AW14" i="9" s="1"/>
  <c r="AR12" i="9"/>
  <c r="AR32" i="8"/>
  <c r="AR31" i="8"/>
  <c r="AR30" i="8"/>
  <c r="AR29" i="8"/>
  <c r="AR28" i="8"/>
  <c r="AR26" i="8"/>
  <c r="AR25" i="8"/>
  <c r="AR24" i="8"/>
  <c r="AR23" i="8"/>
  <c r="AW22" i="8"/>
  <c r="AW23" i="8" s="1"/>
  <c r="AR22" i="8"/>
  <c r="AR20" i="8"/>
  <c r="AW19" i="8"/>
  <c r="AW20" i="8" s="1"/>
  <c r="AR19" i="8"/>
  <c r="AR18" i="8"/>
  <c r="AR17" i="8"/>
  <c r="AW16" i="8"/>
  <c r="AW17" i="8" s="1"/>
  <c r="AR15" i="8"/>
  <c r="AR14" i="8"/>
  <c r="AW13" i="8"/>
  <c r="AW14" i="8" s="1"/>
  <c r="AR12" i="8"/>
  <c r="AR32" i="7"/>
  <c r="AR31" i="7"/>
  <c r="AR30" i="7"/>
  <c r="AR29" i="7"/>
  <c r="AR28" i="7"/>
  <c r="AR26" i="7"/>
  <c r="AR25" i="7"/>
  <c r="AR24" i="7"/>
  <c r="AW23" i="7"/>
  <c r="AR23" i="7"/>
  <c r="AW22" i="7"/>
  <c r="AR22" i="7"/>
  <c r="AW20" i="7"/>
  <c r="AR20" i="7"/>
  <c r="AW19" i="7"/>
  <c r="AR19" i="7"/>
  <c r="AR18" i="7"/>
  <c r="AR17" i="7"/>
  <c r="AW16" i="7"/>
  <c r="AW17" i="7" s="1"/>
  <c r="AR15" i="7"/>
  <c r="AR14" i="7"/>
  <c r="AW13" i="7"/>
  <c r="AW14" i="7" s="1"/>
  <c r="AR12" i="7"/>
  <c r="AR32" i="6"/>
  <c r="AR31" i="6"/>
  <c r="AR30" i="6"/>
  <c r="AR29" i="6"/>
  <c r="AR28" i="6"/>
  <c r="AR26" i="6"/>
  <c r="AR25" i="6"/>
  <c r="AR24" i="6"/>
  <c r="AR23" i="6"/>
  <c r="AW22" i="6"/>
  <c r="AW23" i="6" s="1"/>
  <c r="AR22" i="6"/>
  <c r="AR20" i="6"/>
  <c r="AW19" i="6"/>
  <c r="AW20" i="6" s="1"/>
  <c r="AR19" i="6"/>
  <c r="AR18" i="6"/>
  <c r="AR17" i="6"/>
  <c r="AW16" i="6"/>
  <c r="AW17" i="6" s="1"/>
  <c r="AR15" i="6"/>
  <c r="AR14" i="6"/>
  <c r="AW13" i="6"/>
  <c r="AW14" i="6" s="1"/>
  <c r="AR12" i="6"/>
  <c r="AR32" i="5"/>
  <c r="AR31" i="5"/>
  <c r="AR30" i="5"/>
  <c r="AR29" i="5"/>
  <c r="AR28" i="5"/>
  <c r="AR26" i="5"/>
  <c r="AR25" i="5"/>
  <c r="AR24" i="5"/>
  <c r="AR23" i="5"/>
  <c r="AW22" i="5"/>
  <c r="AW23" i="5" s="1"/>
  <c r="AR22" i="5"/>
  <c r="AR20" i="5"/>
  <c r="AW19" i="5"/>
  <c r="AW20" i="5" s="1"/>
  <c r="AR19" i="5"/>
  <c r="AR18" i="5"/>
  <c r="AR17" i="5"/>
  <c r="AW16" i="5"/>
  <c r="AW17" i="5" s="1"/>
  <c r="AR15" i="5"/>
  <c r="AR14" i="5"/>
  <c r="AW13" i="5"/>
  <c r="AW14" i="5" s="1"/>
  <c r="AR12" i="5"/>
  <c r="AR32" i="4"/>
  <c r="AR31" i="4"/>
  <c r="AR30" i="4"/>
  <c r="AR29" i="4"/>
  <c r="AR28" i="4"/>
  <c r="AR26" i="4"/>
  <c r="AR25" i="4"/>
  <c r="AR24" i="4"/>
  <c r="AR23" i="4"/>
  <c r="AW22" i="4"/>
  <c r="AW23" i="4" s="1"/>
  <c r="AR22" i="4"/>
  <c r="AR20" i="4"/>
  <c r="AW19" i="4"/>
  <c r="AW20" i="4" s="1"/>
  <c r="AR19" i="4"/>
  <c r="AR18" i="4"/>
  <c r="AR17" i="4"/>
  <c r="AW16" i="4"/>
  <c r="AW17" i="4" s="1"/>
  <c r="AR15" i="4"/>
  <c r="AR14" i="4"/>
  <c r="AW13" i="4"/>
  <c r="AW14" i="4" s="1"/>
  <c r="AR12" i="4"/>
  <c r="AR32" i="3"/>
  <c r="AR31" i="3"/>
  <c r="AR30" i="3"/>
  <c r="AR29" i="3"/>
  <c r="AR28" i="3"/>
  <c r="AR26" i="3"/>
  <c r="AR25" i="3"/>
  <c r="AR24" i="3"/>
  <c r="AR23" i="3"/>
  <c r="AW22" i="3"/>
  <c r="AW23" i="3" s="1"/>
  <c r="AR22" i="3"/>
  <c r="AR20" i="3"/>
  <c r="AW19" i="3"/>
  <c r="AW20" i="3" s="1"/>
  <c r="AR19" i="3"/>
  <c r="AR18" i="3"/>
  <c r="AR17" i="3"/>
  <c r="AW16" i="3"/>
  <c r="AW17" i="3" s="1"/>
  <c r="AR15" i="3"/>
  <c r="AR14" i="3"/>
  <c r="AW13" i="3"/>
  <c r="AW14" i="3" s="1"/>
  <c r="AR12" i="3"/>
  <c r="AR32" i="19"/>
  <c r="AR31" i="19"/>
  <c r="AR30" i="19"/>
  <c r="AR29" i="19"/>
  <c r="AW25" i="19"/>
  <c r="AW26" i="19"/>
  <c r="AE28" i="19"/>
  <c r="AE27" i="19"/>
  <c r="AE26" i="19"/>
  <c r="AE25" i="19"/>
  <c r="AE23" i="19"/>
  <c r="AE22" i="19"/>
  <c r="AE21" i="19"/>
  <c r="AE19" i="19"/>
  <c r="AE18" i="19"/>
  <c r="AE17" i="19"/>
  <c r="AE16" i="19"/>
  <c r="AE15" i="19"/>
  <c r="AE9" i="19"/>
  <c r="AE11" i="19"/>
  <c r="AE12" i="19"/>
  <c r="AE13" i="19"/>
  <c r="AE10" i="19"/>
  <c r="AD27" i="19"/>
  <c r="AD26" i="19"/>
  <c r="AD25" i="19"/>
  <c r="AD23" i="19"/>
  <c r="AD22" i="19"/>
  <c r="AD21" i="19"/>
  <c r="AD19" i="19"/>
  <c r="AD18" i="19"/>
  <c r="AD17" i="19"/>
  <c r="AD16" i="19"/>
  <c r="AD15" i="19"/>
  <c r="AD13" i="19"/>
  <c r="AD12" i="19"/>
  <c r="AD11" i="19"/>
  <c r="AD10" i="19"/>
  <c r="AD24" i="19"/>
  <c r="AD20" i="19"/>
  <c r="AD14" i="19"/>
  <c r="AD9" i="19"/>
  <c r="AR28" i="19"/>
  <c r="AR26" i="19"/>
  <c r="AR25" i="19"/>
  <c r="AR24" i="19"/>
  <c r="AR23" i="19"/>
  <c r="AR22" i="19"/>
  <c r="AR20" i="19"/>
  <c r="AR19" i="19"/>
  <c r="AR18" i="19"/>
  <c r="AR17" i="19"/>
  <c r="AR15" i="19"/>
  <c r="AR14" i="19"/>
  <c r="AW13" i="19"/>
  <c r="AW14" i="19" s="1"/>
  <c r="AR12" i="19"/>
  <c r="AW22" i="2"/>
  <c r="AW23" i="2" s="1"/>
  <c r="AW19" i="2"/>
  <c r="AW20" i="2"/>
  <c r="AW17" i="2"/>
  <c r="AW16" i="2"/>
  <c r="AW14" i="2"/>
  <c r="AF28" i="2"/>
  <c r="AW13" i="2"/>
  <c r="AR32" i="2"/>
  <c r="AR31" i="2"/>
  <c r="AR30" i="2"/>
  <c r="AR29" i="2"/>
  <c r="AR28" i="2"/>
  <c r="AR26" i="2"/>
  <c r="AR25" i="2"/>
  <c r="AR24" i="2"/>
  <c r="AR23" i="2"/>
  <c r="AR20" i="2"/>
  <c r="AR19" i="2"/>
  <c r="AR18" i="2"/>
  <c r="AR17" i="2"/>
  <c r="AR14" i="2"/>
  <c r="AR22" i="2"/>
  <c r="AR15" i="2"/>
  <c r="AR12" i="2"/>
  <c r="N20" i="18"/>
  <c r="I20" i="18"/>
  <c r="N20" i="17"/>
  <c r="I20" i="17"/>
  <c r="E20" i="17"/>
  <c r="N20" i="16"/>
  <c r="I20" i="16"/>
  <c r="E20" i="16"/>
  <c r="N20" i="15"/>
  <c r="I20" i="15"/>
  <c r="E20" i="15"/>
  <c r="N20" i="14"/>
  <c r="I20" i="14"/>
  <c r="E20" i="14"/>
  <c r="E20" i="13"/>
  <c r="N20" i="12"/>
  <c r="I20" i="12"/>
  <c r="E20" i="12"/>
  <c r="N20" i="11"/>
  <c r="I20" i="11"/>
  <c r="E20" i="11"/>
  <c r="N20" i="10"/>
  <c r="I20" i="10"/>
  <c r="E20" i="10"/>
  <c r="N20" i="9"/>
  <c r="I20" i="9"/>
  <c r="N20" i="8"/>
  <c r="I20" i="8"/>
  <c r="E20" i="8"/>
  <c r="N20" i="7"/>
  <c r="I20" i="7"/>
  <c r="E20" i="7"/>
  <c r="I20" i="6"/>
  <c r="E20" i="6"/>
  <c r="N20" i="5"/>
  <c r="I20" i="5"/>
  <c r="E20" i="5"/>
  <c r="N20" i="4"/>
  <c r="I20" i="4"/>
  <c r="E20" i="4"/>
  <c r="N20" i="3"/>
  <c r="I20" i="3"/>
  <c r="E20" i="3"/>
  <c r="N20" i="2"/>
  <c r="I20" i="2"/>
  <c r="E20" i="2"/>
  <c r="R18" i="19"/>
  <c r="Q18" i="19"/>
  <c r="R17" i="19"/>
  <c r="Q17" i="19"/>
  <c r="R16" i="19"/>
  <c r="Q16" i="19"/>
  <c r="R15" i="19"/>
  <c r="Q15" i="19"/>
  <c r="R14" i="19"/>
  <c r="Q14" i="19"/>
  <c r="R13" i="19"/>
  <c r="Q13" i="19"/>
  <c r="R12" i="19"/>
  <c r="Q12" i="19"/>
  <c r="R11" i="19"/>
  <c r="Q11" i="19"/>
  <c r="R10" i="19"/>
  <c r="Q10" i="19"/>
  <c r="R9" i="19"/>
  <c r="Q9" i="19"/>
  <c r="Q19" i="19" s="1"/>
  <c r="P18" i="19"/>
  <c r="O18" i="19"/>
  <c r="P17" i="19"/>
  <c r="O17" i="19"/>
  <c r="P16" i="19"/>
  <c r="O16" i="19"/>
  <c r="P15" i="19"/>
  <c r="O15" i="19"/>
  <c r="P14" i="19"/>
  <c r="O14" i="19"/>
  <c r="P13" i="19"/>
  <c r="O13" i="19"/>
  <c r="P12" i="19"/>
  <c r="O12" i="19"/>
  <c r="P11" i="19"/>
  <c r="O11" i="19"/>
  <c r="P10" i="19"/>
  <c r="O10" i="19"/>
  <c r="P9" i="19"/>
  <c r="O9" i="19"/>
  <c r="O19" i="19" s="1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1" i="19"/>
  <c r="M11" i="19"/>
  <c r="N10" i="19"/>
  <c r="M10" i="19"/>
  <c r="N9" i="19"/>
  <c r="M9" i="19"/>
  <c r="L18" i="19"/>
  <c r="K18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L10" i="19"/>
  <c r="K10" i="19"/>
  <c r="L9" i="19"/>
  <c r="K9" i="19"/>
  <c r="J18" i="19"/>
  <c r="I18" i="19"/>
  <c r="J17" i="19"/>
  <c r="I17" i="19"/>
  <c r="J16" i="19"/>
  <c r="I16" i="19"/>
  <c r="J15" i="19"/>
  <c r="I15" i="19"/>
  <c r="J14" i="19"/>
  <c r="I14" i="19"/>
  <c r="J13" i="19"/>
  <c r="I13" i="19"/>
  <c r="J12" i="19"/>
  <c r="I12" i="19"/>
  <c r="J11" i="19"/>
  <c r="I11" i="19"/>
  <c r="J10" i="19"/>
  <c r="I10" i="19"/>
  <c r="J9" i="19"/>
  <c r="I9" i="19"/>
  <c r="H18" i="19"/>
  <c r="G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H11" i="19"/>
  <c r="G11" i="19"/>
  <c r="H10" i="19"/>
  <c r="G10" i="19"/>
  <c r="H9" i="19"/>
  <c r="G9" i="19"/>
  <c r="F18" i="19"/>
  <c r="E18" i="19"/>
  <c r="F17" i="19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B10" i="19"/>
  <c r="D10" i="19" s="1"/>
  <c r="C10" i="19"/>
  <c r="B11" i="19"/>
  <c r="C11" i="19"/>
  <c r="D11" i="19" s="1"/>
  <c r="B12" i="19"/>
  <c r="C12" i="19"/>
  <c r="B13" i="19"/>
  <c r="C13" i="19"/>
  <c r="D13" i="19" s="1"/>
  <c r="B14" i="19"/>
  <c r="C14" i="19"/>
  <c r="B15" i="19"/>
  <c r="C15" i="19"/>
  <c r="D15" i="19" s="1"/>
  <c r="B16" i="19"/>
  <c r="D16" i="19" s="1"/>
  <c r="C16" i="19"/>
  <c r="B17" i="19"/>
  <c r="C17" i="19"/>
  <c r="B18" i="19"/>
  <c r="D18" i="19" s="1"/>
  <c r="C18" i="19"/>
  <c r="C9" i="19"/>
  <c r="B9" i="19"/>
  <c r="M19" i="19"/>
  <c r="L19" i="19"/>
  <c r="D17" i="19"/>
  <c r="D14" i="19"/>
  <c r="D12" i="19"/>
  <c r="AE24" i="19" l="1"/>
  <c r="AW22" i="19" s="1"/>
  <c r="AW23" i="19" s="1"/>
  <c r="AE20" i="19"/>
  <c r="AW19" i="19"/>
  <c r="AW20" i="19" s="1"/>
  <c r="AE14" i="19"/>
  <c r="AW16" i="19" s="1"/>
  <c r="AW17" i="19" s="1"/>
  <c r="AD28" i="19"/>
  <c r="P19" i="19"/>
  <c r="H19" i="19"/>
  <c r="N19" i="19"/>
  <c r="R19" i="19"/>
  <c r="K19" i="19"/>
  <c r="I19" i="19"/>
  <c r="J19" i="19"/>
  <c r="F19" i="19"/>
  <c r="E19" i="19"/>
  <c r="G19" i="19"/>
  <c r="B19" i="19"/>
  <c r="C19" i="19"/>
  <c r="D9" i="19"/>
  <c r="D19" i="19" s="1"/>
  <c r="V4" i="2"/>
  <c r="V4" i="3"/>
  <c r="V4" i="4"/>
  <c r="V4" i="5"/>
  <c r="V4" i="6"/>
  <c r="V4" i="7"/>
  <c r="V4" i="8"/>
  <c r="V4" i="9"/>
  <c r="V4" i="10"/>
  <c r="V4" i="11"/>
  <c r="V4" i="12"/>
  <c r="V4" i="13"/>
  <c r="V4" i="1"/>
  <c r="V4" i="14"/>
  <c r="V4" i="15"/>
  <c r="V4" i="16"/>
  <c r="V4" i="17"/>
  <c r="V4" i="18"/>
  <c r="AE27" i="18"/>
  <c r="AE26" i="18"/>
  <c r="AE25" i="18"/>
  <c r="AD24" i="18"/>
  <c r="AE23" i="18"/>
  <c r="AE22" i="18"/>
  <c r="AE20" i="18" s="1"/>
  <c r="AE21" i="18"/>
  <c r="AD20" i="18"/>
  <c r="AE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E20" i="18" s="1"/>
  <c r="F19" i="18"/>
  <c r="E19" i="18"/>
  <c r="C19" i="18"/>
  <c r="B19" i="18"/>
  <c r="AE18" i="18"/>
  <c r="D18" i="18"/>
  <c r="AE17" i="18"/>
  <c r="D17" i="18"/>
  <c r="AE16" i="18"/>
  <c r="D16" i="18"/>
  <c r="AE15" i="18"/>
  <c r="D15" i="18"/>
  <c r="AD14" i="18"/>
  <c r="D14" i="18"/>
  <c r="AE13" i="18"/>
  <c r="D13" i="18"/>
  <c r="AE12" i="18"/>
  <c r="D12" i="18"/>
  <c r="AE11" i="18"/>
  <c r="D11" i="18"/>
  <c r="AE10" i="18"/>
  <c r="AD10" i="18"/>
  <c r="D10" i="18"/>
  <c r="AD9" i="18"/>
  <c r="D9" i="18"/>
  <c r="AE27" i="17"/>
  <c r="AE24" i="17" s="1"/>
  <c r="AE26" i="17"/>
  <c r="AE25" i="17"/>
  <c r="AD24" i="17"/>
  <c r="AE23" i="17"/>
  <c r="AE20" i="17" s="1"/>
  <c r="AE22" i="17"/>
  <c r="AE21" i="17"/>
  <c r="AD20" i="17"/>
  <c r="AE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C19" i="17"/>
  <c r="B19" i="17"/>
  <c r="AE18" i="17"/>
  <c r="D18" i="17"/>
  <c r="AE17" i="17"/>
  <c r="D17" i="17"/>
  <c r="AE16" i="17"/>
  <c r="D16" i="17"/>
  <c r="AE15" i="17"/>
  <c r="D15" i="17"/>
  <c r="AD14" i="17"/>
  <c r="D14" i="17"/>
  <c r="AE13" i="17"/>
  <c r="D13" i="17"/>
  <c r="AE12" i="17"/>
  <c r="D12" i="17"/>
  <c r="AE11" i="17"/>
  <c r="D11" i="17"/>
  <c r="AE10" i="17"/>
  <c r="D10" i="17"/>
  <c r="AD9" i="17"/>
  <c r="D9" i="17"/>
  <c r="D19" i="17" s="1"/>
  <c r="AE27" i="16"/>
  <c r="AE26" i="16"/>
  <c r="AE25" i="16"/>
  <c r="AE24" i="16" s="1"/>
  <c r="AD24" i="16"/>
  <c r="AE23" i="16"/>
  <c r="AE22" i="16"/>
  <c r="AE21" i="16"/>
  <c r="AE20" i="16"/>
  <c r="AD20" i="16"/>
  <c r="AE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C19" i="16"/>
  <c r="B19" i="16"/>
  <c r="AE18" i="16"/>
  <c r="D18" i="16"/>
  <c r="AE17" i="16"/>
  <c r="D17" i="16"/>
  <c r="AE16" i="16"/>
  <c r="D16" i="16"/>
  <c r="AE15" i="16"/>
  <c r="D15" i="16"/>
  <c r="AE14" i="16"/>
  <c r="AD14" i="16"/>
  <c r="D14" i="16"/>
  <c r="AE13" i="16"/>
  <c r="D13" i="16"/>
  <c r="AE12" i="16"/>
  <c r="D12" i="16"/>
  <c r="AE11" i="16"/>
  <c r="D11" i="16"/>
  <c r="AE10" i="16"/>
  <c r="D10" i="16"/>
  <c r="AD9" i="16"/>
  <c r="D9" i="16"/>
  <c r="D19" i="16" s="1"/>
  <c r="AE27" i="15"/>
  <c r="AE24" i="15" s="1"/>
  <c r="AE26" i="15"/>
  <c r="AE25" i="15"/>
  <c r="AD24" i="15"/>
  <c r="AE23" i="15"/>
  <c r="AE20" i="15" s="1"/>
  <c r="AE22" i="15"/>
  <c r="AE21" i="15"/>
  <c r="AD20" i="15"/>
  <c r="AE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C19" i="15"/>
  <c r="B19" i="15"/>
  <c r="AE18" i="15"/>
  <c r="D18" i="15"/>
  <c r="AE17" i="15"/>
  <c r="D17" i="15"/>
  <c r="AE16" i="15"/>
  <c r="D16" i="15"/>
  <c r="AE15" i="15"/>
  <c r="D15" i="15"/>
  <c r="AD14" i="15"/>
  <c r="D14" i="15"/>
  <c r="AE13" i="15"/>
  <c r="D13" i="15"/>
  <c r="AE12" i="15"/>
  <c r="D12" i="15"/>
  <c r="AE11" i="15"/>
  <c r="D11" i="15"/>
  <c r="AE10" i="15"/>
  <c r="D10" i="15"/>
  <c r="AD9" i="15"/>
  <c r="D9" i="15"/>
  <c r="D19" i="15" s="1"/>
  <c r="AE27" i="14"/>
  <c r="AE26" i="14"/>
  <c r="AE25" i="14"/>
  <c r="AD24" i="14"/>
  <c r="AE23" i="14"/>
  <c r="AE22" i="14"/>
  <c r="AE21" i="14"/>
  <c r="AD20" i="14"/>
  <c r="AE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C19" i="14"/>
  <c r="B19" i="14"/>
  <c r="AE18" i="14"/>
  <c r="D18" i="14"/>
  <c r="AE17" i="14"/>
  <c r="D17" i="14"/>
  <c r="AE16" i="14"/>
  <c r="D16" i="14"/>
  <c r="AE15" i="14"/>
  <c r="D15" i="14"/>
  <c r="AE14" i="14"/>
  <c r="AD14" i="14"/>
  <c r="D14" i="14"/>
  <c r="AE13" i="14"/>
  <c r="D13" i="14"/>
  <c r="AE12" i="14"/>
  <c r="D12" i="14"/>
  <c r="AE11" i="14"/>
  <c r="D11" i="14"/>
  <c r="AE10" i="14"/>
  <c r="D10" i="14"/>
  <c r="AD9" i="14"/>
  <c r="D9" i="14"/>
  <c r="AE27" i="13"/>
  <c r="AE26" i="13"/>
  <c r="AE25" i="13"/>
  <c r="AD24" i="13"/>
  <c r="AE23" i="13"/>
  <c r="AE22" i="13"/>
  <c r="AE21" i="13"/>
  <c r="AE20" i="13"/>
  <c r="AD20" i="13"/>
  <c r="AE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C19" i="13"/>
  <c r="B19" i="13"/>
  <c r="AE18" i="13"/>
  <c r="D18" i="13"/>
  <c r="AE17" i="13"/>
  <c r="D17" i="13"/>
  <c r="AE16" i="13"/>
  <c r="D16" i="13"/>
  <c r="AE15" i="13"/>
  <c r="D15" i="13"/>
  <c r="AE14" i="13"/>
  <c r="AD14" i="13"/>
  <c r="D14" i="13"/>
  <c r="AE13" i="13"/>
  <c r="D13" i="13"/>
  <c r="AE12" i="13"/>
  <c r="D12" i="13"/>
  <c r="AE11" i="13"/>
  <c r="D11" i="13"/>
  <c r="AE10" i="13"/>
  <c r="AE9" i="13" s="1"/>
  <c r="D10" i="13"/>
  <c r="AD9" i="13"/>
  <c r="D9" i="13"/>
  <c r="D19" i="13" s="1"/>
  <c r="AE27" i="12"/>
  <c r="AE26" i="12"/>
  <c r="AE25" i="12"/>
  <c r="AD24" i="12"/>
  <c r="AE23" i="12"/>
  <c r="AE22" i="12"/>
  <c r="AE21" i="12"/>
  <c r="AD20" i="12"/>
  <c r="AE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C19" i="12"/>
  <c r="B19" i="12"/>
  <c r="AE18" i="12"/>
  <c r="D18" i="12"/>
  <c r="AE17" i="12"/>
  <c r="D17" i="12"/>
  <c r="AE16" i="12"/>
  <c r="D16" i="12"/>
  <c r="AE15" i="12"/>
  <c r="D15" i="12"/>
  <c r="AD14" i="12"/>
  <c r="D14" i="12"/>
  <c r="AE13" i="12"/>
  <c r="D13" i="12"/>
  <c r="AE12" i="12"/>
  <c r="D12" i="12"/>
  <c r="AE11" i="12"/>
  <c r="D11" i="12"/>
  <c r="AE10" i="12"/>
  <c r="D10" i="12"/>
  <c r="AD9" i="12"/>
  <c r="D9" i="12"/>
  <c r="D19" i="12" s="1"/>
  <c r="AE27" i="11"/>
  <c r="AE26" i="11"/>
  <c r="AE25" i="11"/>
  <c r="AD24" i="11"/>
  <c r="AE23" i="11"/>
  <c r="AE22" i="11"/>
  <c r="AE21" i="11"/>
  <c r="AE20" i="11" s="1"/>
  <c r="AD20" i="11"/>
  <c r="AE19" i="11"/>
  <c r="AE14" i="11" s="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C19" i="11"/>
  <c r="B19" i="11"/>
  <c r="AE18" i="11"/>
  <c r="D18" i="11"/>
  <c r="AE17" i="11"/>
  <c r="D17" i="11"/>
  <c r="AE16" i="11"/>
  <c r="D16" i="11"/>
  <c r="AE15" i="11"/>
  <c r="D15" i="11"/>
  <c r="AD14" i="11"/>
  <c r="D14" i="11"/>
  <c r="AE13" i="11"/>
  <c r="D13" i="11"/>
  <c r="AE12" i="11"/>
  <c r="D12" i="11"/>
  <c r="AE11" i="11"/>
  <c r="D11" i="11"/>
  <c r="AE10" i="11"/>
  <c r="D10" i="11"/>
  <c r="AD9" i="11"/>
  <c r="D9" i="11"/>
  <c r="D19" i="11" s="1"/>
  <c r="AE27" i="10"/>
  <c r="AE26" i="10"/>
  <c r="AE25" i="10"/>
  <c r="AD24" i="10"/>
  <c r="AE23" i="10"/>
  <c r="AE20" i="10" s="1"/>
  <c r="AE22" i="10"/>
  <c r="AE21" i="10"/>
  <c r="AD20" i="10"/>
  <c r="AE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C19" i="10"/>
  <c r="B19" i="10"/>
  <c r="AE18" i="10"/>
  <c r="D18" i="10"/>
  <c r="AE17" i="10"/>
  <c r="D17" i="10"/>
  <c r="AE16" i="10"/>
  <c r="D16" i="10"/>
  <c r="AE15" i="10"/>
  <c r="D15" i="10"/>
  <c r="AD14" i="10"/>
  <c r="D14" i="10"/>
  <c r="AE13" i="10"/>
  <c r="D13" i="10"/>
  <c r="AE12" i="10"/>
  <c r="D12" i="10"/>
  <c r="AE11" i="10"/>
  <c r="D11" i="10"/>
  <c r="AE10" i="10"/>
  <c r="D10" i="10"/>
  <c r="AD9" i="10"/>
  <c r="D9" i="10"/>
  <c r="D19" i="10" s="1"/>
  <c r="AE27" i="9"/>
  <c r="AE26" i="9"/>
  <c r="AE25" i="9"/>
  <c r="AD24" i="9"/>
  <c r="AE23" i="9"/>
  <c r="AE22" i="9"/>
  <c r="AE20" i="9" s="1"/>
  <c r="AE21" i="9"/>
  <c r="AD20" i="9"/>
  <c r="AE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C19" i="9"/>
  <c r="B19" i="9"/>
  <c r="AE18" i="9"/>
  <c r="D18" i="9"/>
  <c r="AE17" i="9"/>
  <c r="D17" i="9"/>
  <c r="AE16" i="9"/>
  <c r="D16" i="9"/>
  <c r="AE15" i="9"/>
  <c r="D15" i="9"/>
  <c r="AD14" i="9"/>
  <c r="D14" i="9"/>
  <c r="AE13" i="9"/>
  <c r="D13" i="9"/>
  <c r="AE12" i="9"/>
  <c r="D12" i="9"/>
  <c r="AE11" i="9"/>
  <c r="D11" i="9"/>
  <c r="AE10" i="9"/>
  <c r="D10" i="9"/>
  <c r="AD9" i="9"/>
  <c r="D9" i="9"/>
  <c r="D19" i="9" s="1"/>
  <c r="AE27" i="8"/>
  <c r="AE26" i="8"/>
  <c r="AE25" i="8"/>
  <c r="AD24" i="8"/>
  <c r="AE23" i="8"/>
  <c r="AE22" i="8"/>
  <c r="AE21" i="8"/>
  <c r="AD20" i="8"/>
  <c r="AE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C19" i="8"/>
  <c r="B19" i="8"/>
  <c r="AE18" i="8"/>
  <c r="D18" i="8"/>
  <c r="AE17" i="8"/>
  <c r="D17" i="8"/>
  <c r="AE16" i="8"/>
  <c r="D16" i="8"/>
  <c r="AE15" i="8"/>
  <c r="D15" i="8"/>
  <c r="AD14" i="8"/>
  <c r="D14" i="8"/>
  <c r="AE13" i="8"/>
  <c r="D13" i="8"/>
  <c r="AE12" i="8"/>
  <c r="D12" i="8"/>
  <c r="AE11" i="8"/>
  <c r="D11" i="8"/>
  <c r="AE10" i="8"/>
  <c r="D10" i="8"/>
  <c r="AD9" i="8"/>
  <c r="D9" i="8"/>
  <c r="D19" i="8" s="1"/>
  <c r="AE27" i="7"/>
  <c r="AE26" i="7"/>
  <c r="AE25" i="7"/>
  <c r="AD24" i="7"/>
  <c r="AE23" i="7"/>
  <c r="AE22" i="7"/>
  <c r="AE21" i="7"/>
  <c r="AD20" i="7"/>
  <c r="AE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C19" i="7"/>
  <c r="B19" i="7"/>
  <c r="AE18" i="7"/>
  <c r="D18" i="7"/>
  <c r="AE17" i="7"/>
  <c r="D17" i="7"/>
  <c r="AE16" i="7"/>
  <c r="D16" i="7"/>
  <c r="AE15" i="7"/>
  <c r="D15" i="7"/>
  <c r="AD14" i="7"/>
  <c r="D14" i="7"/>
  <c r="AE13" i="7"/>
  <c r="D13" i="7"/>
  <c r="AE12" i="7"/>
  <c r="D12" i="7"/>
  <c r="AE11" i="7"/>
  <c r="D11" i="7"/>
  <c r="AE10" i="7"/>
  <c r="D10" i="7"/>
  <c r="AD9" i="7"/>
  <c r="D9" i="7"/>
  <c r="D19" i="7" s="1"/>
  <c r="AE27" i="6"/>
  <c r="AE26" i="6"/>
  <c r="AE25" i="6"/>
  <c r="AD24" i="6"/>
  <c r="AE23" i="6"/>
  <c r="AE22" i="6"/>
  <c r="AE21" i="6"/>
  <c r="AE20" i="6" s="1"/>
  <c r="AD20" i="6"/>
  <c r="AE19" i="6"/>
  <c r="R19" i="6"/>
  <c r="Q19" i="6"/>
  <c r="P19" i="6"/>
  <c r="O19" i="6"/>
  <c r="N19" i="6"/>
  <c r="N20" i="6" s="1"/>
  <c r="M19" i="6"/>
  <c r="L19" i="6"/>
  <c r="K19" i="6"/>
  <c r="J19" i="6"/>
  <c r="I19" i="6"/>
  <c r="H19" i="6"/>
  <c r="G19" i="6"/>
  <c r="F19" i="6"/>
  <c r="E19" i="6"/>
  <c r="C19" i="6"/>
  <c r="B19" i="6"/>
  <c r="AE18" i="6"/>
  <c r="D18" i="6"/>
  <c r="AE17" i="6"/>
  <c r="D17" i="6"/>
  <c r="AE16" i="6"/>
  <c r="D16" i="6"/>
  <c r="AE15" i="6"/>
  <c r="D15" i="6"/>
  <c r="AE14" i="6"/>
  <c r="AD14" i="6"/>
  <c r="D14" i="6"/>
  <c r="AE13" i="6"/>
  <c r="D13" i="6"/>
  <c r="AE12" i="6"/>
  <c r="D12" i="6"/>
  <c r="AE11" i="6"/>
  <c r="D11" i="6"/>
  <c r="AE10" i="6"/>
  <c r="AE9" i="6" s="1"/>
  <c r="D10" i="6"/>
  <c r="AD9" i="6"/>
  <c r="D9" i="6"/>
  <c r="D19" i="6" s="1"/>
  <c r="AE27" i="5"/>
  <c r="AE24" i="5" s="1"/>
  <c r="AE26" i="5"/>
  <c r="AE25" i="5"/>
  <c r="AD24" i="5"/>
  <c r="AE23" i="5"/>
  <c r="AE20" i="5" s="1"/>
  <c r="AE22" i="5"/>
  <c r="AE21" i="5"/>
  <c r="AD20" i="5"/>
  <c r="AE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C19" i="5"/>
  <c r="B19" i="5"/>
  <c r="AE18" i="5"/>
  <c r="D18" i="5"/>
  <c r="AE17" i="5"/>
  <c r="D17" i="5"/>
  <c r="AE16" i="5"/>
  <c r="D16" i="5"/>
  <c r="AE15" i="5"/>
  <c r="D15" i="5"/>
  <c r="AD14" i="5"/>
  <c r="D14" i="5"/>
  <c r="AE13" i="5"/>
  <c r="D13" i="5"/>
  <c r="AE12" i="5"/>
  <c r="D12" i="5"/>
  <c r="AE11" i="5"/>
  <c r="D11" i="5"/>
  <c r="AE10" i="5"/>
  <c r="D10" i="5"/>
  <c r="AD9" i="5"/>
  <c r="D9" i="5"/>
  <c r="D19" i="5" s="1"/>
  <c r="AE27" i="4"/>
  <c r="AE24" i="4" s="1"/>
  <c r="AE26" i="4"/>
  <c r="AE25" i="4"/>
  <c r="AD24" i="4"/>
  <c r="AE23" i="4"/>
  <c r="AE20" i="4" s="1"/>
  <c r="AE22" i="4"/>
  <c r="AE21" i="4"/>
  <c r="AD20" i="4"/>
  <c r="AE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C19" i="4"/>
  <c r="B19" i="4"/>
  <c r="AE18" i="4"/>
  <c r="D18" i="4"/>
  <c r="AE17" i="4"/>
  <c r="D17" i="4"/>
  <c r="AE16" i="4"/>
  <c r="D16" i="4"/>
  <c r="AE15" i="4"/>
  <c r="D15" i="4"/>
  <c r="AD14" i="4"/>
  <c r="D14" i="4"/>
  <c r="AE13" i="4"/>
  <c r="D13" i="4"/>
  <c r="AE12" i="4"/>
  <c r="D12" i="4"/>
  <c r="AE11" i="4"/>
  <c r="D11" i="4"/>
  <c r="AE10" i="4"/>
  <c r="D10" i="4"/>
  <c r="AD9" i="4"/>
  <c r="D9" i="4"/>
  <c r="D19" i="4" s="1"/>
  <c r="AE27" i="3"/>
  <c r="AE26" i="3"/>
  <c r="AE25" i="3"/>
  <c r="AE24" i="3" s="1"/>
  <c r="AD24" i="3"/>
  <c r="AE23" i="3"/>
  <c r="AE22" i="3"/>
  <c r="AE21" i="3"/>
  <c r="AE20" i="3" s="1"/>
  <c r="AD20" i="3"/>
  <c r="AE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C19" i="3"/>
  <c r="B19" i="3"/>
  <c r="AE18" i="3"/>
  <c r="D18" i="3"/>
  <c r="AE17" i="3"/>
  <c r="D17" i="3"/>
  <c r="AE16" i="3"/>
  <c r="D16" i="3"/>
  <c r="AE15" i="3"/>
  <c r="D15" i="3"/>
  <c r="AE14" i="3"/>
  <c r="AD14" i="3"/>
  <c r="D14" i="3"/>
  <c r="AE13" i="3"/>
  <c r="D13" i="3"/>
  <c r="AE12" i="3"/>
  <c r="D12" i="3"/>
  <c r="AE11" i="3"/>
  <c r="D11" i="3"/>
  <c r="AE10" i="3"/>
  <c r="D10" i="3"/>
  <c r="AD9" i="3"/>
  <c r="D9" i="3"/>
  <c r="D19" i="3" s="1"/>
  <c r="AE27" i="2"/>
  <c r="AE26" i="2"/>
  <c r="AE25" i="2"/>
  <c r="AE24" i="2" s="1"/>
  <c r="AD24" i="2"/>
  <c r="AE23" i="2"/>
  <c r="AE22" i="2"/>
  <c r="AE21" i="2"/>
  <c r="AD20" i="2"/>
  <c r="AE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C19" i="2"/>
  <c r="B19" i="2"/>
  <c r="AE18" i="2"/>
  <c r="D18" i="2"/>
  <c r="AE17" i="2"/>
  <c r="D17" i="2"/>
  <c r="AE16" i="2"/>
  <c r="D16" i="2"/>
  <c r="AE15" i="2"/>
  <c r="D15" i="2"/>
  <c r="AD14" i="2"/>
  <c r="D14" i="2"/>
  <c r="AE13" i="2"/>
  <c r="D13" i="2"/>
  <c r="AE12" i="2"/>
  <c r="D12" i="2"/>
  <c r="AE11" i="2"/>
  <c r="D11" i="2"/>
  <c r="AE10" i="2"/>
  <c r="D10" i="2"/>
  <c r="AD9" i="2"/>
  <c r="D9" i="2"/>
  <c r="J19" i="1"/>
  <c r="I19" i="1"/>
  <c r="I20" i="1" s="1"/>
  <c r="P19" i="1"/>
  <c r="R19" i="1"/>
  <c r="Q19" i="1"/>
  <c r="O19" i="1"/>
  <c r="N19" i="1"/>
  <c r="N20" i="1" s="1"/>
  <c r="M19" i="1"/>
  <c r="L19" i="1"/>
  <c r="K19" i="1"/>
  <c r="D11" i="1"/>
  <c r="D12" i="1"/>
  <c r="D13" i="1"/>
  <c r="D14" i="1"/>
  <c r="D15" i="1"/>
  <c r="D16" i="1"/>
  <c r="D17" i="1"/>
  <c r="D18" i="1"/>
  <c r="D10" i="1"/>
  <c r="D9" i="1"/>
  <c r="H19" i="1"/>
  <c r="F19" i="1"/>
  <c r="G19" i="1"/>
  <c r="E20" i="1" s="1"/>
  <c r="E19" i="1"/>
  <c r="C19" i="1"/>
  <c r="D19" i="1"/>
  <c r="B19" i="1"/>
  <c r="AE14" i="1"/>
  <c r="AE28" i="1"/>
  <c r="AF28" i="1"/>
  <c r="AE27" i="1"/>
  <c r="AE24" i="1" s="1"/>
  <c r="AE26" i="1"/>
  <c r="AE25" i="1"/>
  <c r="AE23" i="1"/>
  <c r="AE22" i="1"/>
  <c r="AE21" i="1"/>
  <c r="AE19" i="1"/>
  <c r="AE18" i="1"/>
  <c r="AE17" i="1"/>
  <c r="AE16" i="1"/>
  <c r="AE15" i="1"/>
  <c r="AE20" i="1"/>
  <c r="AE9" i="1"/>
  <c r="AE11" i="1"/>
  <c r="AE12" i="1"/>
  <c r="AE13" i="1"/>
  <c r="AE10" i="1"/>
  <c r="AD10" i="1"/>
  <c r="AD24" i="1"/>
  <c r="AD28" i="1" s="1"/>
  <c r="AD20" i="1"/>
  <c r="AD14" i="1"/>
  <c r="AD9" i="1"/>
  <c r="AF28" i="19" l="1"/>
  <c r="E20" i="19"/>
  <c r="I20" i="19"/>
  <c r="N20" i="19"/>
  <c r="N20" i="13"/>
  <c r="I20" i="13"/>
  <c r="E20" i="9"/>
  <c r="AE14" i="15"/>
  <c r="AE9" i="15"/>
  <c r="AD28" i="15"/>
  <c r="AE24" i="13"/>
  <c r="AD28" i="13"/>
  <c r="AE20" i="12"/>
  <c r="AE14" i="12"/>
  <c r="AE9" i="12"/>
  <c r="AE24" i="12"/>
  <c r="AE28" i="12" s="1"/>
  <c r="AF28" i="12" s="1"/>
  <c r="AD28" i="12"/>
  <c r="AE24" i="10"/>
  <c r="AE14" i="10"/>
  <c r="AE9" i="10"/>
  <c r="AD28" i="10"/>
  <c r="AD28" i="2"/>
  <c r="AE14" i="2"/>
  <c r="AE9" i="2"/>
  <c r="AE20" i="2"/>
  <c r="AE14" i="9"/>
  <c r="AD28" i="9"/>
  <c r="AE24" i="9"/>
  <c r="AE28" i="9" s="1"/>
  <c r="AF28" i="9" s="1"/>
  <c r="AE9" i="9"/>
  <c r="AE14" i="4"/>
  <c r="AE9" i="4"/>
  <c r="AD28" i="4"/>
  <c r="AD28" i="16"/>
  <c r="AE9" i="16"/>
  <c r="AE28" i="16" s="1"/>
  <c r="AF28" i="16" s="1"/>
  <c r="AE24" i="14"/>
  <c r="AE20" i="14"/>
  <c r="AE9" i="14"/>
  <c r="AD28" i="14"/>
  <c r="D19" i="14"/>
  <c r="AE14" i="5"/>
  <c r="AE9" i="5"/>
  <c r="AD28" i="5"/>
  <c r="AD28" i="3"/>
  <c r="AE9" i="3"/>
  <c r="AE14" i="17"/>
  <c r="AE9" i="17"/>
  <c r="AE28" i="17" s="1"/>
  <c r="AF28" i="17" s="1"/>
  <c r="AD28" i="17"/>
  <c r="AD28" i="11"/>
  <c r="AE24" i="11"/>
  <c r="AE9" i="11"/>
  <c r="AE28" i="11" s="1"/>
  <c r="AF28" i="11" s="1"/>
  <c r="AE24" i="6"/>
  <c r="AD28" i="6"/>
  <c r="AE20" i="8"/>
  <c r="AE14" i="8"/>
  <c r="AE9" i="8"/>
  <c r="AE24" i="8"/>
  <c r="AD28" i="8"/>
  <c r="AD28" i="7"/>
  <c r="AE20" i="7"/>
  <c r="AE14" i="7"/>
  <c r="AE24" i="7"/>
  <c r="AE9" i="7"/>
  <c r="AE14" i="18"/>
  <c r="AE24" i="18"/>
  <c r="AD28" i="18"/>
  <c r="AE9" i="18"/>
  <c r="D19" i="18"/>
  <c r="D19" i="2"/>
  <c r="AE28" i="15"/>
  <c r="AF28" i="15" s="1"/>
  <c r="AE28" i="14"/>
  <c r="AF28" i="14" s="1"/>
  <c r="AE28" i="13"/>
  <c r="AF28" i="13" s="1"/>
  <c r="AE28" i="10"/>
  <c r="AF28" i="10" s="1"/>
  <c r="AE28" i="6"/>
  <c r="AF28" i="6" s="1"/>
  <c r="AE28" i="5"/>
  <c r="AF28" i="5" s="1"/>
  <c r="AE28" i="4"/>
  <c r="AF28" i="4" s="1"/>
  <c r="AE28" i="3"/>
  <c r="AF28" i="3" s="1"/>
  <c r="AE28" i="2" l="1"/>
  <c r="AE28" i="8"/>
  <c r="AF28" i="8" s="1"/>
  <c r="AE28" i="7"/>
  <c r="AF28" i="7" s="1"/>
  <c r="AE28" i="18"/>
  <c r="AF28" i="18" s="1"/>
</calcChain>
</file>

<file path=xl/sharedStrings.xml><?xml version="1.0" encoding="utf-8"?>
<sst xmlns="http://schemas.openxmlformats.org/spreadsheetml/2006/main" count="3400" uniqueCount="130">
  <si>
    <t>25-44</t>
  </si>
  <si>
    <t>45-64</t>
  </si>
  <si>
    <t>ตารางแจกแจงข้อมูล</t>
  </si>
  <si>
    <t>วิชา การทำหน้ากากอนามัยแบบผ้า หลักสูตรวิชาชีพ 6 ชั่วโมง</t>
  </si>
  <si>
    <t>กศน. ตำบล</t>
  </si>
  <si>
    <t>ข้อมูลผู้ลงทะเบียน</t>
  </si>
  <si>
    <t>ชาย</t>
  </si>
  <si>
    <t>เพศ</t>
  </si>
  <si>
    <t>หญิง</t>
  </si>
  <si>
    <t>รวม</t>
  </si>
  <si>
    <t>65&gt;</t>
  </si>
  <si>
    <t>&lt;25</t>
  </si>
  <si>
    <t>วุฒิการศึกษา</t>
  </si>
  <si>
    <t>ประถม</t>
  </si>
  <si>
    <t>ม. ต้น</t>
  </si>
  <si>
    <t>ม. ปลาย</t>
  </si>
  <si>
    <t>&lt;ปริญญา</t>
  </si>
  <si>
    <t>ปริญญา&gt;</t>
  </si>
  <si>
    <t>อาชีพ</t>
  </si>
  <si>
    <t>เกษตรกร</t>
  </si>
  <si>
    <t>รับจ้าง</t>
  </si>
  <si>
    <t>ค้าขาย</t>
  </si>
  <si>
    <t>รับราชการ</t>
  </si>
  <si>
    <t>อื่น ๆ</t>
  </si>
  <si>
    <t>ผู้ลงทะเบียนสมัครเรียนหลักสูตรการจัดการศึกษาต่อเนื่อง</t>
  </si>
  <si>
    <t>แบบประเมินความพึงพอใจ</t>
  </si>
  <si>
    <t>ตอน/ข้อ</t>
  </si>
  <si>
    <t>รายการประเมิน</t>
  </si>
  <si>
    <t>ระดับความพึงพอใจ</t>
  </si>
  <si>
    <t>มากที่สุด</t>
  </si>
  <si>
    <t>มาก</t>
  </si>
  <si>
    <t>ปานกลาง</t>
  </si>
  <si>
    <t>น้อย</t>
  </si>
  <si>
    <t>น้อยที่สุด</t>
  </si>
  <si>
    <t>4.50-5.00</t>
  </si>
  <si>
    <t>3.50-4.49</t>
  </si>
  <si>
    <t>2.50-3.49</t>
  </si>
  <si>
    <t>1.50-2.49</t>
  </si>
  <si>
    <t>0.01-2.49</t>
  </si>
  <si>
    <t>คะแนนรวม</t>
  </si>
  <si>
    <t>คะแนนเฉลี่ย</t>
  </si>
  <si>
    <t>ความพึงพอใจด้านเนื้อหา</t>
  </si>
  <si>
    <t xml:space="preserve">ตอนที่ ๑ </t>
  </si>
  <si>
    <t>ตอนที่ 4</t>
  </si>
  <si>
    <t xml:space="preserve">ตอนที่ 2 </t>
  </si>
  <si>
    <t xml:space="preserve">ตอนที่ 3 </t>
  </si>
  <si>
    <t>เนื้อหาตรงตามความต้องการ</t>
  </si>
  <si>
    <t>เนื้อหาเพียงพอต่อความต้องการ</t>
  </si>
  <si>
    <t>เนื้อหาปัจจุบันทันสมัย</t>
  </si>
  <si>
    <t>เนื้อหามีประโยชน์ต่อการนำไปใช้ในการพัฒนาคุณภาพชีวิต</t>
  </si>
  <si>
    <t>การเตรียมความพร้อมก่อนอบรม</t>
  </si>
  <si>
    <t>การออกแบบกิจกรรมเหมาะสมกับวัตถุประสงค์</t>
  </si>
  <si>
    <t>การจัดกิจกรรมเหมาะสมกับเวลา</t>
  </si>
  <si>
    <t>การจัดกิจกรรมเหมาะสมกับกลุ่มเป้าหมาย</t>
  </si>
  <si>
    <t>วิธีการวัดผล/ประเมินผลเหมาะสมกับวัตถุประสงค์</t>
  </si>
  <si>
    <t>วิทยากรมีความรู้ความสามารถในเรื่องที่ถ่ายทอด</t>
  </si>
  <si>
    <t>วิทยากรมีเทคนิคการถ่ายทอดใช้สื่อเหมาะสม</t>
  </si>
  <si>
    <t>วิทยากรเปิดโอกาสให้มีส่วนร่วมและซักถาม</t>
  </si>
  <si>
    <t>สถานที่ วัสดุ อุปกรณ์และสิ่งอำนวยความสะดวก</t>
  </si>
  <si>
    <t>การสื่อสาร การสร้างบรรยากาศเพื่อให้เกิดการเรียนรู้</t>
  </si>
  <si>
    <t>การบริการ การช่วยเหลือและการแก้ปัญหา</t>
  </si>
  <si>
    <t>ความพึงพอใจด้านกระบวนการจัดกิจกรรมการอบรม</t>
  </si>
  <si>
    <t>ความพึงพอใจต่อวิทยากร</t>
  </si>
  <si>
    <t>ความพึงพอใจด้านการอำนวยความสะดวก</t>
  </si>
  <si>
    <t>รวม/เฉลี่ย</t>
  </si>
  <si>
    <t xml:space="preserve">คนที่ </t>
  </si>
  <si>
    <t>ช่วงอายุ (ปี)</t>
  </si>
  <si>
    <t>หนองหิน</t>
  </si>
  <si>
    <t>ในเมือง</t>
  </si>
  <si>
    <t>น้ำคำใหญ่</t>
  </si>
  <si>
    <t>ตาดทอง</t>
  </si>
  <si>
    <t>สำราญ</t>
  </si>
  <si>
    <t>ค้อเหนือ</t>
  </si>
  <si>
    <t>ดู่ทุ่ง</t>
  </si>
  <si>
    <t>เดิด</t>
  </si>
  <si>
    <t>ขั้นไดใหญ่</t>
  </si>
  <si>
    <t>ทุ่งแต้</t>
  </si>
  <si>
    <t>สิงห์</t>
  </si>
  <si>
    <t>นาสะไมย์</t>
  </si>
  <si>
    <t>เขื่องคำ</t>
  </si>
  <si>
    <t>หนองคู</t>
  </si>
  <si>
    <t>ขุมเงิน</t>
  </si>
  <si>
    <t>ทุ่งนางโอก</t>
  </si>
  <si>
    <t>หนองเรือ</t>
  </si>
  <si>
    <t>หนองเป็ด</t>
  </si>
  <si>
    <t>หมายเหตุ</t>
  </si>
  <si>
    <r>
      <rPr>
        <b/>
        <sz val="15"/>
        <color rgb="FFC00000"/>
        <rFont val="TH SarabunIT๙"/>
        <family val="2"/>
      </rPr>
      <t>กรอกเลข 1</t>
    </r>
    <r>
      <rPr>
        <sz val="15"/>
        <color theme="1"/>
        <rFont val="TH SarabunIT๙"/>
        <family val="2"/>
      </rPr>
      <t xml:space="preserve"> ในช่องที่ตรงกับข้อมูลที่ต้องการบันทึก</t>
    </r>
  </si>
  <si>
    <r>
      <rPr>
        <b/>
        <sz val="15"/>
        <color rgb="FFC00000"/>
        <rFont val="TH SarabunIT๙"/>
        <family val="2"/>
      </rPr>
      <t>กรอกเลข 0</t>
    </r>
    <r>
      <rPr>
        <sz val="15"/>
        <color theme="1"/>
        <rFont val="TH SarabunIT๙"/>
        <family val="2"/>
      </rPr>
      <t xml:space="preserve"> ในช่องที่ไม่ตรงกับข้อมูลที่ต้องการบันทึก</t>
    </r>
  </si>
  <si>
    <r>
      <rPr>
        <b/>
        <sz val="15"/>
        <color rgb="FFC00000"/>
        <rFont val="TH SarabunIT๙"/>
        <family val="2"/>
      </rPr>
      <t>ในช่องที่ระบายสี</t>
    </r>
    <r>
      <rPr>
        <sz val="15"/>
        <color theme="1"/>
        <rFont val="TH SarabunIT๙"/>
        <family val="2"/>
      </rPr>
      <t xml:space="preserve"> ไม่สามารถเลือกและแก้ไขข้อมูลได้</t>
    </r>
  </si>
  <si>
    <t>P</t>
  </si>
  <si>
    <t xml:space="preserve">สรุปข้อมูลจากการประเมินการจัดการศึกษาต่อเนื่อง </t>
  </si>
  <si>
    <t>กศน. อำเภอเมืองยโสธร  สำนักงาน กศน. อำเภอเมืองยโสธร</t>
  </si>
  <si>
    <t>21 - 24 มกราคม 2564</t>
  </si>
  <si>
    <t>ข้อมูลผู้เรียน</t>
  </si>
  <si>
    <t>1. จำนวนผู้ลงทะเบียนเรียน</t>
  </si>
  <si>
    <t>คน</t>
  </si>
  <si>
    <t>เพศชาย</t>
  </si>
  <si>
    <t>เพศหญิง</t>
  </si>
  <si>
    <t>จำแนกตามเพศ</t>
  </si>
  <si>
    <t xml:space="preserve"> 1)</t>
  </si>
  <si>
    <t xml:space="preserve"> 2)</t>
  </si>
  <si>
    <t>จำแนกตามช่วงอายุ</t>
  </si>
  <si>
    <t>1.2</t>
  </si>
  <si>
    <t xml:space="preserve"> 3)</t>
  </si>
  <si>
    <t xml:space="preserve"> 4)</t>
  </si>
  <si>
    <t>ต่ำกว่า 25 ปี</t>
  </si>
  <si>
    <t>25 - 44 ปี</t>
  </si>
  <si>
    <t>45 - 64 ปี</t>
  </si>
  <si>
    <t>65 ปี ขึ้นไป</t>
  </si>
  <si>
    <t>จำแนกตามระดับการศึกษา</t>
  </si>
  <si>
    <t>ประถมศึกษา</t>
  </si>
  <si>
    <t>มัธยมศึกษาตอนต้น</t>
  </si>
  <si>
    <t>มัธยมศึกษาตอนปลาย</t>
  </si>
  <si>
    <t>อนุปริญญา</t>
  </si>
  <si>
    <t>5)</t>
  </si>
  <si>
    <t>ปริญญา</t>
  </si>
  <si>
    <t>1.3</t>
  </si>
  <si>
    <t>1.4</t>
  </si>
  <si>
    <t>จำแนกตามอาชีพ</t>
  </si>
  <si>
    <t>ระดับความพึงพอใจต่อการจัดกิจกรรม</t>
  </si>
  <si>
    <t>1. ความพึงพอใจด้านเนื้อหา</t>
  </si>
  <si>
    <t>ระดับคะแนน</t>
  </si>
  <si>
    <t>ค่าระดับคะแนน</t>
  </si>
  <si>
    <t>2. ความพึงพอใจด้านกระบวนการจัดกิจกรรมการอบรม</t>
  </si>
  <si>
    <t>3. ความพึงพอใจต่อวิทยากร</t>
  </si>
  <si>
    <t>4. ความพึงพอใจด้านการอำนวยความสะดวก</t>
  </si>
  <si>
    <t>ค่าเฉลี่ย</t>
  </si>
  <si>
    <t>กศน. อำเภอเมืองยโสธร</t>
  </si>
  <si>
    <t>ความหมายค่า-ระดับคะแนน</t>
  </si>
  <si>
    <t>หมายถึง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</si>
</sst>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.\ "/>
    <numFmt numFmtId="188" formatCode="_-* #,##0_-;\-* #,##0_-;_-* &quot;-&quot;??_-;_-@_-"/>
  </numFmts>
  <fonts count="24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rgb="FF000000"/>
      <name val="TH SarabunIT๙"/>
      <family val="2"/>
    </font>
    <font>
      <b/>
      <sz val="15"/>
      <color rgb="FF000000"/>
      <name val="TH SarabunIT๙"/>
      <family val="2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15"/>
      <color rgb="FF002060"/>
      <name val="TH SarabunIT๙"/>
      <family val="2"/>
    </font>
    <font>
      <b/>
      <sz val="15"/>
      <color rgb="FFC00000"/>
      <name val="TH SarabunIT๙"/>
      <family val="2"/>
    </font>
    <font>
      <b/>
      <sz val="15"/>
      <color rgb="FF002060"/>
      <name val="Wingdings 2"/>
      <family val="1"/>
      <charset val="2"/>
    </font>
    <font>
      <b/>
      <sz val="15"/>
      <color theme="8" tint="-0.499984740745262"/>
      <name val="TH SarabunIT๙"/>
      <family val="2"/>
    </font>
    <font>
      <b/>
      <sz val="15"/>
      <color theme="8" tint="-0.499984740745262"/>
      <name val="Wingdings 2"/>
      <family val="1"/>
      <charset val="2"/>
    </font>
    <font>
      <sz val="15"/>
      <color theme="8" tint="-0.499984740745262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5"/>
      <color rgb="FFC00000"/>
      <name val="TH SarabunIT๙"/>
      <family val="2"/>
    </font>
    <font>
      <b/>
      <sz val="15"/>
      <color rgb="FFC00000"/>
      <name val="Wingdings 2"/>
      <family val="1"/>
      <charset val="2"/>
    </font>
    <font>
      <b/>
      <u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2060"/>
      <name val="TH SarabunIT๙"/>
      <family val="2"/>
    </font>
    <font>
      <b/>
      <sz val="16"/>
      <color rgb="FFC00000"/>
      <name val="TH SarabunIT๙"/>
      <family val="2"/>
    </font>
    <font>
      <sz val="15"/>
      <color rgb="FF00206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8" fillId="2" borderId="1" xfId="0" applyFont="1" applyFill="1" applyBorder="1" applyProtection="1"/>
    <xf numFmtId="2" fontId="8" fillId="2" borderId="1" xfId="0" applyNumberFormat="1" applyFont="1" applyFill="1" applyBorder="1" applyProtection="1"/>
    <xf numFmtId="0" fontId="3" fillId="2" borderId="1" xfId="0" applyFont="1" applyFill="1" applyBorder="1" applyProtection="1"/>
    <xf numFmtId="2" fontId="3" fillId="2" borderId="1" xfId="0" applyNumberFormat="1" applyFont="1" applyFill="1" applyBorder="1" applyProtection="1"/>
    <xf numFmtId="0" fontId="2" fillId="0" borderId="49" xfId="0" applyFont="1" applyBorder="1" applyProtection="1"/>
    <xf numFmtId="0" fontId="2" fillId="0" borderId="44" xfId="0" applyFont="1" applyBorder="1" applyProtection="1"/>
    <xf numFmtId="0" fontId="2" fillId="0" borderId="59" xfId="0" applyFont="1" applyBorder="1" applyProtection="1"/>
    <xf numFmtId="0" fontId="2" fillId="0" borderId="45" xfId="0" applyFont="1" applyBorder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textRotation="90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textRotation="90"/>
      <protection locked="0"/>
    </xf>
    <xf numFmtId="0" fontId="7" fillId="0" borderId="6" xfId="0" applyFont="1" applyBorder="1" applyAlignment="1" applyProtection="1">
      <alignment horizontal="center" textRotation="90"/>
      <protection locked="0"/>
    </xf>
    <xf numFmtId="0" fontId="7" fillId="0" borderId="7" xfId="0" applyFont="1" applyBorder="1" applyAlignment="1" applyProtection="1">
      <alignment horizontal="center" textRotation="90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8" fillId="0" borderId="53" xfId="0" applyFont="1" applyBorder="1" applyProtection="1">
      <protection locked="0"/>
    </xf>
    <xf numFmtId="0" fontId="9" fillId="0" borderId="54" xfId="0" applyFont="1" applyBorder="1" applyProtection="1">
      <protection locked="0"/>
    </xf>
    <xf numFmtId="0" fontId="8" fillId="0" borderId="54" xfId="0" applyFont="1" applyBorder="1" applyProtection="1">
      <protection locked="0"/>
    </xf>
    <xf numFmtId="0" fontId="8" fillId="0" borderId="55" xfId="0" applyFont="1" applyBorder="1" applyProtection="1">
      <protection locked="0"/>
    </xf>
    <xf numFmtId="187" fontId="2" fillId="0" borderId="46" xfId="0" applyNumberFormat="1" applyFont="1" applyBorder="1" applyProtection="1"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50" xfId="0" applyFont="1" applyBorder="1" applyProtection="1">
      <protection locked="0"/>
    </xf>
    <xf numFmtId="0" fontId="2" fillId="0" borderId="51" xfId="0" applyFont="1" applyBorder="1" applyProtection="1">
      <protection locked="0"/>
    </xf>
    <xf numFmtId="0" fontId="2" fillId="0" borderId="52" xfId="0" applyFont="1" applyBorder="1" applyProtection="1">
      <protection locked="0"/>
    </xf>
    <xf numFmtId="187" fontId="2" fillId="0" borderId="28" xfId="0" applyNumberFormat="1" applyFont="1" applyBorder="1" applyProtection="1"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87" fontId="2" fillId="0" borderId="56" xfId="0" applyNumberFormat="1" applyFont="1" applyBorder="1" applyProtection="1"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57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2" fillId="0" borderId="61" xfId="0" applyFont="1" applyBorder="1" applyProtection="1">
      <protection locked="0"/>
    </xf>
    <xf numFmtId="0" fontId="2" fillId="0" borderId="62" xfId="0" applyFont="1" applyBorder="1" applyProtection="1"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2" fontId="9" fillId="0" borderId="53" xfId="0" applyNumberFormat="1" applyFont="1" applyBorder="1" applyProtection="1">
      <protection locked="0"/>
    </xf>
    <xf numFmtId="2" fontId="8" fillId="0" borderId="54" xfId="0" applyNumberFormat="1" applyFont="1" applyBorder="1" applyProtection="1">
      <protection locked="0"/>
    </xf>
    <xf numFmtId="2" fontId="8" fillId="0" borderId="55" xfId="0" applyNumberFormat="1" applyFont="1" applyBorder="1" applyProtection="1">
      <protection locked="0"/>
    </xf>
    <xf numFmtId="187" fontId="2" fillId="0" borderId="31" xfId="0" applyNumberFormat="1" applyFont="1" applyBorder="1" applyProtection="1"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187" fontId="2" fillId="0" borderId="43" xfId="0" applyNumberFormat="1" applyFont="1" applyBorder="1" applyProtection="1">
      <protection locked="0"/>
    </xf>
    <xf numFmtId="187" fontId="2" fillId="0" borderId="49" xfId="0" applyNumberFormat="1" applyFont="1" applyBorder="1" applyProtection="1">
      <protection locked="0"/>
    </xf>
    <xf numFmtId="187" fontId="2" fillId="0" borderId="19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textRotation="90"/>
      <protection locked="0"/>
    </xf>
    <xf numFmtId="0" fontId="6" fillId="0" borderId="6" xfId="0" applyFont="1" applyBorder="1" applyAlignment="1" applyProtection="1">
      <alignment horizontal="center" textRotation="90"/>
      <protection locked="0"/>
    </xf>
    <xf numFmtId="0" fontId="6" fillId="0" borderId="7" xfId="0" applyFont="1" applyBorder="1" applyAlignment="1" applyProtection="1">
      <alignment horizontal="center" textRotation="90"/>
      <protection locked="0"/>
    </xf>
    <xf numFmtId="0" fontId="2" fillId="0" borderId="9" xfId="0" applyFont="1" applyBorder="1" applyAlignment="1" applyProtection="1">
      <alignment horizontal="center" textRotation="90"/>
      <protection locked="0"/>
    </xf>
    <xf numFmtId="0" fontId="2" fillId="0" borderId="6" xfId="0" applyFont="1" applyBorder="1" applyAlignment="1" applyProtection="1">
      <alignment horizontal="center" textRotation="90"/>
      <protection locked="0"/>
    </xf>
    <xf numFmtId="0" fontId="2" fillId="0" borderId="7" xfId="0" applyFont="1" applyBorder="1" applyAlignment="1" applyProtection="1">
      <alignment horizontal="center" textRotation="90"/>
      <protection locked="0"/>
    </xf>
    <xf numFmtId="188" fontId="2" fillId="0" borderId="34" xfId="1" applyNumberFormat="1" applyFont="1" applyBorder="1" applyProtection="1">
      <protection locked="0"/>
    </xf>
    <xf numFmtId="188" fontId="2" fillId="0" borderId="35" xfId="1" applyNumberFormat="1" applyFont="1" applyBorder="1" applyProtection="1">
      <protection locked="0"/>
    </xf>
    <xf numFmtId="188" fontId="2" fillId="0" borderId="36" xfId="1" applyNumberFormat="1" applyFont="1" applyBorder="1" applyProtection="1">
      <protection locked="0"/>
    </xf>
    <xf numFmtId="188" fontId="2" fillId="0" borderId="63" xfId="1" applyNumberFormat="1" applyFont="1" applyBorder="1" applyProtection="1">
      <protection locked="0"/>
    </xf>
    <xf numFmtId="188" fontId="2" fillId="0" borderId="37" xfId="1" applyNumberFormat="1" applyFont="1" applyBorder="1" applyProtection="1">
      <protection locked="0"/>
    </xf>
    <xf numFmtId="188" fontId="2" fillId="0" borderId="38" xfId="1" applyNumberFormat="1" applyFont="1" applyBorder="1" applyProtection="1">
      <protection locked="0"/>
    </xf>
    <xf numFmtId="188" fontId="2" fillId="0" borderId="39" xfId="1" applyNumberFormat="1" applyFont="1" applyBorder="1" applyProtection="1">
      <protection locked="0"/>
    </xf>
    <xf numFmtId="188" fontId="2" fillId="0" borderId="64" xfId="1" applyNumberFormat="1" applyFont="1" applyBorder="1" applyProtection="1">
      <protection locked="0"/>
    </xf>
    <xf numFmtId="188" fontId="2" fillId="0" borderId="40" xfId="1" applyNumberFormat="1" applyFont="1" applyBorder="1" applyProtection="1">
      <protection locked="0"/>
    </xf>
    <xf numFmtId="188" fontId="2" fillId="0" borderId="41" xfId="1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/>
    </xf>
    <xf numFmtId="188" fontId="2" fillId="2" borderId="36" xfId="1" applyNumberFormat="1" applyFont="1" applyFill="1" applyBorder="1" applyProtection="1"/>
    <xf numFmtId="188" fontId="2" fillId="2" borderId="39" xfId="1" applyNumberFormat="1" applyFont="1" applyFill="1" applyBorder="1" applyProtection="1"/>
    <xf numFmtId="188" fontId="3" fillId="2" borderId="55" xfId="1" applyNumberFormat="1" applyFont="1" applyFill="1" applyBorder="1" applyProtection="1"/>
    <xf numFmtId="0" fontId="3" fillId="0" borderId="11" xfId="0" applyFont="1" applyBorder="1" applyProtection="1"/>
    <xf numFmtId="188" fontId="3" fillId="2" borderId="53" xfId="1" applyNumberFormat="1" applyFont="1" applyFill="1" applyBorder="1" applyProtection="1"/>
    <xf numFmtId="188" fontId="3" fillId="2" borderId="54" xfId="1" applyNumberFormat="1" applyFont="1" applyFill="1" applyBorder="1" applyProtection="1"/>
    <xf numFmtId="188" fontId="4" fillId="0" borderId="39" xfId="1" applyNumberFormat="1" applyFont="1" applyBorder="1" applyAlignment="1" applyProtection="1">
      <alignment vertical="center"/>
      <protection locked="0"/>
    </xf>
    <xf numFmtId="187" fontId="3" fillId="0" borderId="43" xfId="0" applyNumberFormat="1" applyFont="1" applyBorder="1" applyProtection="1">
      <protection locked="0"/>
    </xf>
    <xf numFmtId="187" fontId="3" fillId="0" borderId="49" xfId="0" applyNumberFormat="1" applyFont="1" applyBorder="1" applyProtection="1">
      <protection locked="0"/>
    </xf>
    <xf numFmtId="187" fontId="3" fillId="0" borderId="19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2" fontId="2" fillId="0" borderId="0" xfId="0" applyNumberFormat="1" applyFont="1" applyProtection="1">
      <protection locked="0"/>
    </xf>
    <xf numFmtId="43" fontId="3" fillId="2" borderId="1" xfId="1" applyFont="1" applyFill="1" applyBorder="1" applyProtection="1"/>
    <xf numFmtId="43" fontId="3" fillId="2" borderId="1" xfId="1" applyFont="1" applyFill="1" applyBorder="1" applyAlignment="1" applyProtection="1">
      <alignment horizontal="right"/>
    </xf>
    <xf numFmtId="0" fontId="11" fillId="0" borderId="54" xfId="0" applyFont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/>
      <protection locked="0"/>
    </xf>
    <xf numFmtId="0" fontId="13" fillId="0" borderId="53" xfId="0" applyFont="1" applyBorder="1" applyAlignment="1" applyProtection="1">
      <alignment horizontal="center"/>
      <protection locked="0"/>
    </xf>
    <xf numFmtId="0" fontId="12" fillId="0" borderId="54" xfId="0" applyFont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/>
      <protection locked="0"/>
    </xf>
    <xf numFmtId="0" fontId="14" fillId="0" borderId="62" xfId="0" applyFont="1" applyBorder="1" applyAlignment="1" applyProtection="1">
      <alignment horizontal="center"/>
      <protection locked="0"/>
    </xf>
    <xf numFmtId="2" fontId="12" fillId="0" borderId="53" xfId="0" applyNumberFormat="1" applyFont="1" applyBorder="1" applyAlignment="1" applyProtection="1">
      <alignment horizontal="center"/>
      <protection locked="0"/>
    </xf>
    <xf numFmtId="2" fontId="12" fillId="0" borderId="54" xfId="0" applyNumberFormat="1" applyFont="1" applyBorder="1" applyAlignment="1" applyProtection="1">
      <alignment horizontal="center"/>
      <protection locked="0"/>
    </xf>
    <xf numFmtId="2" fontId="12" fillId="0" borderId="55" xfId="0" applyNumberFormat="1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2" fontId="13" fillId="0" borderId="54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center"/>
      <protection locked="0"/>
    </xf>
    <xf numFmtId="43" fontId="12" fillId="0" borderId="53" xfId="1" applyFont="1" applyBorder="1" applyAlignment="1" applyProtection="1">
      <alignment horizontal="center"/>
      <protection locked="0"/>
    </xf>
    <xf numFmtId="2" fontId="13" fillId="0" borderId="53" xfId="0" applyNumberFormat="1" applyFont="1" applyBorder="1" applyAlignment="1" applyProtection="1">
      <alignment horizontal="center"/>
      <protection locked="0"/>
    </xf>
    <xf numFmtId="2" fontId="2" fillId="0" borderId="49" xfId="0" applyNumberFormat="1" applyFont="1" applyBorder="1" applyProtection="1"/>
    <xf numFmtId="2" fontId="14" fillId="0" borderId="50" xfId="0" applyNumberFormat="1" applyFont="1" applyBorder="1" applyAlignment="1" applyProtection="1">
      <alignment horizontal="center"/>
      <protection locked="0"/>
    </xf>
    <xf numFmtId="2" fontId="14" fillId="0" borderId="51" xfId="0" applyNumberFormat="1" applyFont="1" applyBorder="1" applyAlignment="1" applyProtection="1">
      <alignment horizontal="center"/>
      <protection locked="0"/>
    </xf>
    <xf numFmtId="2" fontId="14" fillId="0" borderId="52" xfId="0" applyNumberFormat="1" applyFont="1" applyBorder="1" applyAlignment="1" applyProtection="1">
      <alignment horizontal="center"/>
      <protection locked="0"/>
    </xf>
    <xf numFmtId="2" fontId="14" fillId="0" borderId="37" xfId="0" applyNumberFormat="1" applyFont="1" applyBorder="1" applyAlignment="1" applyProtection="1">
      <alignment horizontal="center"/>
      <protection locked="0"/>
    </xf>
    <xf numFmtId="2" fontId="14" fillId="0" borderId="38" xfId="0" applyNumberFormat="1" applyFont="1" applyBorder="1" applyAlignment="1" applyProtection="1">
      <alignment horizontal="center"/>
      <protection locked="0"/>
    </xf>
    <xf numFmtId="2" fontId="14" fillId="0" borderId="39" xfId="0" applyNumberFormat="1" applyFont="1" applyBorder="1" applyAlignment="1" applyProtection="1">
      <alignment horizontal="center"/>
      <protection locked="0"/>
    </xf>
    <xf numFmtId="2" fontId="14" fillId="0" borderId="60" xfId="0" applyNumberFormat="1" applyFont="1" applyBorder="1" applyAlignment="1" applyProtection="1">
      <alignment horizontal="center"/>
      <protection locked="0"/>
    </xf>
    <xf numFmtId="2" fontId="14" fillId="0" borderId="61" xfId="0" applyNumberFormat="1" applyFont="1" applyBorder="1" applyAlignment="1" applyProtection="1">
      <alignment horizontal="center"/>
      <protection locked="0"/>
    </xf>
    <xf numFmtId="2" fontId="14" fillId="0" borderId="62" xfId="0" applyNumberFormat="1" applyFont="1" applyBorder="1" applyAlignment="1" applyProtection="1">
      <alignment horizontal="center"/>
      <protection locked="0"/>
    </xf>
    <xf numFmtId="2" fontId="2" fillId="0" borderId="44" xfId="0" applyNumberFormat="1" applyFont="1" applyBorder="1" applyProtection="1"/>
    <xf numFmtId="2" fontId="2" fillId="0" borderId="59" xfId="0" applyNumberFormat="1" applyFont="1" applyBorder="1" applyProtection="1"/>
    <xf numFmtId="2" fontId="2" fillId="0" borderId="45" xfId="0" applyNumberFormat="1" applyFont="1" applyBorder="1" applyProtection="1"/>
    <xf numFmtId="2" fontId="14" fillId="0" borderId="40" xfId="0" applyNumberFormat="1" applyFont="1" applyBorder="1" applyAlignment="1" applyProtection="1">
      <alignment horizontal="center"/>
      <protection locked="0"/>
    </xf>
    <xf numFmtId="2" fontId="14" fillId="0" borderId="41" xfId="0" applyNumberFormat="1" applyFont="1" applyBorder="1" applyAlignment="1" applyProtection="1">
      <alignment horizontal="center"/>
      <protection locked="0"/>
    </xf>
    <xf numFmtId="2" fontId="14" fillId="0" borderId="42" xfId="0" applyNumberFormat="1" applyFont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left" indent="1"/>
    </xf>
    <xf numFmtId="1" fontId="2" fillId="0" borderId="49" xfId="0" applyNumberFormat="1" applyFont="1" applyBorder="1" applyAlignment="1" applyProtection="1">
      <alignment horizontal="left" indent="1"/>
      <protection locked="0"/>
    </xf>
    <xf numFmtId="1" fontId="2" fillId="0" borderId="44" xfId="0" applyNumberFormat="1" applyFont="1" applyBorder="1" applyAlignment="1" applyProtection="1">
      <alignment horizontal="left" indent="1"/>
      <protection locked="0"/>
    </xf>
    <xf numFmtId="1" fontId="2" fillId="0" borderId="59" xfId="0" applyNumberFormat="1" applyFont="1" applyBorder="1" applyAlignment="1" applyProtection="1">
      <alignment horizontal="left" indent="1"/>
      <protection locked="0"/>
    </xf>
    <xf numFmtId="1" fontId="2" fillId="0" borderId="45" xfId="0" applyNumberFormat="1" applyFont="1" applyBorder="1" applyAlignment="1" applyProtection="1">
      <alignment horizontal="left" indent="1"/>
      <protection locked="0"/>
    </xf>
    <xf numFmtId="1" fontId="8" fillId="2" borderId="1" xfId="0" applyNumberFormat="1" applyFont="1" applyFill="1" applyBorder="1" applyAlignment="1" applyProtection="1">
      <alignment horizontal="left" indent="1"/>
    </xf>
    <xf numFmtId="43" fontId="2" fillId="0" borderId="49" xfId="1" applyFont="1" applyBorder="1" applyProtection="1"/>
    <xf numFmtId="43" fontId="2" fillId="0" borderId="44" xfId="1" applyFont="1" applyBorder="1" applyProtection="1"/>
    <xf numFmtId="43" fontId="2" fillId="0" borderId="59" xfId="1" applyFont="1" applyBorder="1" applyProtection="1"/>
    <xf numFmtId="43" fontId="2" fillId="0" borderId="45" xfId="1" applyFont="1" applyBorder="1" applyProtection="1"/>
    <xf numFmtId="43" fontId="8" fillId="2" borderId="1" xfId="1" applyFont="1" applyFill="1" applyBorder="1" applyProtection="1"/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left"/>
    </xf>
    <xf numFmtId="0" fontId="9" fillId="2" borderId="12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>
      <alignment horizontal="left"/>
    </xf>
    <xf numFmtId="0" fontId="6" fillId="0" borderId="17" xfId="0" applyFont="1" applyBorder="1" applyAlignment="1" applyProtection="1">
      <alignment horizontal="center" textRotation="90"/>
      <protection locked="0"/>
    </xf>
    <xf numFmtId="0" fontId="6" fillId="0" borderId="18" xfId="0" applyFont="1" applyBorder="1" applyAlignment="1" applyProtection="1">
      <alignment horizontal="center" textRotation="90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2" fontId="9" fillId="2" borderId="11" xfId="0" applyNumberFormat="1" applyFont="1" applyFill="1" applyBorder="1" applyAlignment="1" applyProtection="1">
      <alignment horizontal="left"/>
    </xf>
    <xf numFmtId="2" fontId="9" fillId="2" borderId="12" xfId="0" applyNumberFormat="1" applyFont="1" applyFill="1" applyBorder="1" applyAlignment="1" applyProtection="1">
      <alignment horizontal="left"/>
    </xf>
    <xf numFmtId="2" fontId="9" fillId="2" borderId="13" xfId="0" applyNumberFormat="1" applyFont="1" applyFill="1" applyBorder="1" applyAlignment="1" applyProtection="1">
      <alignment horizontal="left"/>
    </xf>
    <xf numFmtId="188" fontId="3" fillId="0" borderId="11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188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188" fontId="3" fillId="0" borderId="0" xfId="0" applyNumberFormat="1" applyFont="1" applyProtection="1">
      <protection locked="0"/>
    </xf>
    <xf numFmtId="2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188" fontId="3" fillId="2" borderId="1" xfId="1" applyNumberFormat="1" applyFont="1" applyFill="1" applyBorder="1" applyProtection="1"/>
    <xf numFmtId="43" fontId="3" fillId="2" borderId="1" xfId="0" applyNumberFormat="1" applyFont="1" applyFill="1" applyBorder="1" applyProtection="1"/>
    <xf numFmtId="188" fontId="8" fillId="2" borderId="1" xfId="1" applyNumberFormat="1" applyFont="1" applyFill="1" applyBorder="1" applyProtection="1"/>
    <xf numFmtId="2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13" xfId="0" applyFont="1" applyFill="1" applyBorder="1" applyAlignment="1" applyProtection="1">
      <alignment horizontal="left"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51" xfId="0" applyFont="1" applyBorder="1" applyAlignment="1" applyProtection="1">
      <alignment horizontal="center"/>
      <protection locked="0"/>
    </xf>
    <xf numFmtId="0" fontId="17" fillId="0" borderId="52" xfId="0" applyFont="1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17" fillId="0" borderId="60" xfId="0" applyFont="1" applyBorder="1" applyAlignment="1" applyProtection="1">
      <alignment horizontal="center"/>
      <protection locked="0"/>
    </xf>
    <xf numFmtId="0" fontId="17" fillId="0" borderId="61" xfId="0" applyFont="1" applyBorder="1" applyAlignment="1" applyProtection="1">
      <alignment horizontal="center"/>
      <protection locked="0"/>
    </xf>
    <xf numFmtId="0" fontId="17" fillId="0" borderId="62" xfId="0" applyFont="1" applyBorder="1" applyAlignment="1" applyProtection="1">
      <alignment horizontal="center"/>
      <protection locked="0"/>
    </xf>
    <xf numFmtId="2" fontId="10" fillId="0" borderId="54" xfId="0" applyNumberFormat="1" applyFont="1" applyBorder="1" applyAlignment="1" applyProtection="1">
      <alignment horizontal="center"/>
      <protection locked="0"/>
    </xf>
    <xf numFmtId="2" fontId="10" fillId="0" borderId="55" xfId="0" applyNumberFormat="1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18" fillId="0" borderId="53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65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49" fontId="15" fillId="0" borderId="0" xfId="0" applyNumberFormat="1" applyFont="1" applyProtection="1">
      <protection locked="0"/>
    </xf>
    <xf numFmtId="49" fontId="20" fillId="0" borderId="0" xfId="0" applyNumberFormat="1" applyFont="1" applyProtection="1">
      <protection locked="0"/>
    </xf>
    <xf numFmtId="188" fontId="15" fillId="0" borderId="0" xfId="0" applyNumberFormat="1" applyFont="1" applyProtection="1">
      <protection locked="0"/>
    </xf>
    <xf numFmtId="188" fontId="20" fillId="0" borderId="0" xfId="0" applyNumberFormat="1" applyFont="1" applyProtection="1">
      <protection locked="0"/>
    </xf>
    <xf numFmtId="49" fontId="15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Alignment="1" applyProtection="1">
      <alignment horizontal="left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49" fontId="22" fillId="0" borderId="0" xfId="0" applyNumberFormat="1" applyFont="1" applyProtection="1">
      <protection locked="0"/>
    </xf>
    <xf numFmtId="2" fontId="22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0" fillId="0" borderId="65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32"/>
  <sheetViews>
    <sheetView showGridLines="0" topLeftCell="AC19" zoomScale="120" zoomScaleNormal="120" workbookViewId="0">
      <selection activeCell="AS26" sqref="AS26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0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0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0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0" s="9" customFormat="1" x14ac:dyDescent="0.3">
      <c r="B4" s="178" t="s">
        <v>4</v>
      </c>
      <c r="C4" s="178"/>
      <c r="D4" s="179" t="s">
        <v>68</v>
      </c>
      <c r="E4" s="179"/>
      <c r="F4" s="179"/>
      <c r="H4" s="13"/>
      <c r="T4" s="178" t="s">
        <v>4</v>
      </c>
      <c r="U4" s="178"/>
      <c r="V4" s="105" t="str">
        <f>D4</f>
        <v>ในเมือง</v>
      </c>
    </row>
    <row r="5" spans="1:50" ht="9" customHeight="1" thickBot="1" x14ac:dyDescent="0.35"/>
    <row r="6" spans="1:50" s="9" customFormat="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N6" s="200" t="s">
        <v>90</v>
      </c>
    </row>
    <row r="7" spans="1:50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0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0" ht="20.25" thickBot="1" x14ac:dyDescent="0.35">
      <c r="A9" s="102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4">
        <v>0</v>
      </c>
      <c r="J9" s="85">
        <v>1</v>
      </c>
      <c r="K9" s="85">
        <v>0</v>
      </c>
      <c r="L9" s="85">
        <v>0</v>
      </c>
      <c r="M9" s="86">
        <v>0</v>
      </c>
      <c r="N9" s="87">
        <v>0</v>
      </c>
      <c r="O9" s="85">
        <v>0</v>
      </c>
      <c r="P9" s="85">
        <v>1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181</v>
      </c>
      <c r="AE9" s="3">
        <f>AVERAGE(AE10:AE13)</f>
        <v>4.5250000000000004</v>
      </c>
      <c r="AF9" s="113" t="s">
        <v>89</v>
      </c>
      <c r="AG9" s="114"/>
      <c r="AH9" s="114"/>
      <c r="AI9" s="114"/>
      <c r="AJ9" s="115"/>
      <c r="AN9" s="12" t="s">
        <v>92</v>
      </c>
    </row>
    <row r="10" spans="1:50" x14ac:dyDescent="0.3">
      <c r="A10" s="103">
        <v>2</v>
      </c>
      <c r="B10" s="88">
        <v>0</v>
      </c>
      <c r="C10" s="89">
        <v>1</v>
      </c>
      <c r="D10" s="96">
        <f>B10+C10</f>
        <v>1</v>
      </c>
      <c r="E10" s="88">
        <v>0</v>
      </c>
      <c r="F10" s="89">
        <v>0</v>
      </c>
      <c r="G10" s="89">
        <v>0</v>
      </c>
      <c r="H10" s="101">
        <v>1</v>
      </c>
      <c r="I10" s="88">
        <v>1</v>
      </c>
      <c r="J10" s="89">
        <v>0</v>
      </c>
      <c r="K10" s="89">
        <v>0</v>
      </c>
      <c r="L10" s="89">
        <v>0</v>
      </c>
      <c r="M10" s="90">
        <v>0</v>
      </c>
      <c r="N10" s="91">
        <v>0</v>
      </c>
      <c r="O10" s="89">
        <v>0</v>
      </c>
      <c r="P10" s="89">
        <v>0</v>
      </c>
      <c r="Q10" s="89">
        <v>0</v>
      </c>
      <c r="R10" s="90">
        <v>1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45</v>
      </c>
      <c r="AE10" s="5">
        <f>AD10/10</f>
        <v>4.5</v>
      </c>
      <c r="AF10" s="116"/>
      <c r="AG10" s="117"/>
      <c r="AH10" s="117"/>
      <c r="AI10" s="117"/>
      <c r="AJ10" s="118"/>
    </row>
    <row r="11" spans="1:50" x14ac:dyDescent="0.3">
      <c r="A11" s="103">
        <v>3</v>
      </c>
      <c r="B11" s="88">
        <v>0</v>
      </c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0</v>
      </c>
      <c r="H11" s="101">
        <v>1</v>
      </c>
      <c r="I11" s="88">
        <v>1</v>
      </c>
      <c r="J11" s="89">
        <v>0</v>
      </c>
      <c r="K11" s="89">
        <v>0</v>
      </c>
      <c r="L11" s="89">
        <v>0</v>
      </c>
      <c r="M11" s="90">
        <v>0</v>
      </c>
      <c r="N11" s="91">
        <v>0</v>
      </c>
      <c r="O11" s="89">
        <v>0</v>
      </c>
      <c r="P11" s="89">
        <v>0</v>
      </c>
      <c r="Q11" s="89">
        <v>0</v>
      </c>
      <c r="R11" s="90">
        <v>1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45</v>
      </c>
      <c r="AE11" s="5">
        <f t="shared" ref="AE11:AE13" si="1">AD11/10</f>
        <v>4.5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0" x14ac:dyDescent="0.3">
      <c r="A12" s="103">
        <v>4</v>
      </c>
      <c r="B12" s="88">
        <v>0</v>
      </c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0</v>
      </c>
      <c r="H12" s="101">
        <v>1</v>
      </c>
      <c r="I12" s="88">
        <v>1</v>
      </c>
      <c r="J12" s="89">
        <v>0</v>
      </c>
      <c r="K12" s="89">
        <v>0</v>
      </c>
      <c r="L12" s="89">
        <v>0</v>
      </c>
      <c r="M12" s="90">
        <v>0</v>
      </c>
      <c r="N12" s="91">
        <v>0</v>
      </c>
      <c r="O12" s="89">
        <v>0</v>
      </c>
      <c r="P12" s="89">
        <v>0</v>
      </c>
      <c r="Q12" s="89">
        <v>0</v>
      </c>
      <c r="R12" s="90">
        <v>1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48</v>
      </c>
      <c r="AE12" s="5">
        <f t="shared" si="1"/>
        <v>4.8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0" ht="20.25" thickBot="1" x14ac:dyDescent="0.35">
      <c r="A13" s="103">
        <v>5</v>
      </c>
      <c r="B13" s="88">
        <v>0</v>
      </c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8">
        <v>1</v>
      </c>
      <c r="J13" s="89">
        <v>0</v>
      </c>
      <c r="K13" s="89">
        <v>0</v>
      </c>
      <c r="L13" s="89">
        <v>0</v>
      </c>
      <c r="M13" s="90">
        <v>0</v>
      </c>
      <c r="N13" s="91">
        <v>0</v>
      </c>
      <c r="O13" s="89">
        <v>0</v>
      </c>
      <c r="P13" s="89">
        <v>0</v>
      </c>
      <c r="Q13" s="89">
        <v>0</v>
      </c>
      <c r="R13" s="90">
        <v>1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43</v>
      </c>
      <c r="AE13" s="5">
        <f t="shared" si="1"/>
        <v>4.3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4.5250000000000004</v>
      </c>
    </row>
    <row r="14" spans="1:50" ht="20.25" thickBot="1" x14ac:dyDescent="0.35">
      <c r="A14" s="103">
        <v>6</v>
      </c>
      <c r="B14" s="88">
        <v>0</v>
      </c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0</v>
      </c>
      <c r="H14" s="101">
        <v>1</v>
      </c>
      <c r="I14" s="88">
        <v>0</v>
      </c>
      <c r="J14" s="89">
        <v>0</v>
      </c>
      <c r="K14" s="89">
        <v>0</v>
      </c>
      <c r="L14" s="89">
        <v>0</v>
      </c>
      <c r="M14" s="90">
        <v>1</v>
      </c>
      <c r="N14" s="91">
        <v>0</v>
      </c>
      <c r="O14" s="89">
        <v>0</v>
      </c>
      <c r="P14" s="89"/>
      <c r="Q14" s="89">
        <v>1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243</v>
      </c>
      <c r="AE14" s="3">
        <f>AVERAGE(AE15:AE19)</f>
        <v>4.8599999999999994</v>
      </c>
      <c r="AF14" s="113" t="s">
        <v>89</v>
      </c>
      <c r="AG14" s="114"/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0" x14ac:dyDescent="0.3">
      <c r="A15" s="103">
        <v>7</v>
      </c>
      <c r="B15" s="88">
        <v>0</v>
      </c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0</v>
      </c>
      <c r="H15" s="101">
        <v>1</v>
      </c>
      <c r="I15" s="88">
        <v>0</v>
      </c>
      <c r="J15" s="89">
        <v>0</v>
      </c>
      <c r="K15" s="89">
        <v>0</v>
      </c>
      <c r="L15" s="89">
        <v>1</v>
      </c>
      <c r="M15" s="90">
        <v>0</v>
      </c>
      <c r="N15" s="91">
        <v>0</v>
      </c>
      <c r="O15" s="89">
        <v>0</v>
      </c>
      <c r="P15" s="89">
        <v>1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48</v>
      </c>
      <c r="AE15" s="5">
        <f>AD15/10</f>
        <v>4.8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0" x14ac:dyDescent="0.3">
      <c r="A16" s="103">
        <v>8</v>
      </c>
      <c r="B16" s="88">
        <v>0</v>
      </c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8"/>
      <c r="J16" s="89">
        <v>0</v>
      </c>
      <c r="K16" s="89">
        <v>0</v>
      </c>
      <c r="L16" s="89">
        <v>0</v>
      </c>
      <c r="M16" s="90">
        <v>1</v>
      </c>
      <c r="N16" s="91">
        <v>0</v>
      </c>
      <c r="O16" s="89">
        <v>0</v>
      </c>
      <c r="P16" s="89">
        <v>0</v>
      </c>
      <c r="Q16" s="89">
        <v>1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48</v>
      </c>
      <c r="AE16" s="6">
        <f t="shared" ref="AE16:AE19" si="2">AD16/10</f>
        <v>4.8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4.8599999999999994</v>
      </c>
    </row>
    <row r="17" spans="1:49" x14ac:dyDescent="0.3">
      <c r="A17" s="103">
        <v>9</v>
      </c>
      <c r="B17" s="88">
        <v>0</v>
      </c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91">
        <v>0</v>
      </c>
      <c r="O17" s="89">
        <v>0</v>
      </c>
      <c r="P17" s="89">
        <v>0</v>
      </c>
      <c r="Q17" s="89">
        <v>0</v>
      </c>
      <c r="R17" s="90">
        <v>1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49</v>
      </c>
      <c r="AE17" s="6">
        <f t="shared" si="2"/>
        <v>4.9000000000000004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มากที่สุด</v>
      </c>
    </row>
    <row r="18" spans="1:49" ht="20.25" thickBot="1" x14ac:dyDescent="0.35">
      <c r="A18" s="104">
        <v>10</v>
      </c>
      <c r="B18" s="92">
        <v>0</v>
      </c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0</v>
      </c>
      <c r="H18" s="101">
        <v>1</v>
      </c>
      <c r="I18" s="88">
        <v>1</v>
      </c>
      <c r="J18" s="89">
        <v>0</v>
      </c>
      <c r="K18" s="89">
        <v>0</v>
      </c>
      <c r="L18" s="89">
        <v>0</v>
      </c>
      <c r="M18" s="90">
        <v>0</v>
      </c>
      <c r="N18" s="91">
        <v>0</v>
      </c>
      <c r="O18" s="89">
        <v>0</v>
      </c>
      <c r="P18" s="89">
        <v>0</v>
      </c>
      <c r="Q18" s="89">
        <v>0</v>
      </c>
      <c r="R18" s="90">
        <v>1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49</v>
      </c>
      <c r="AE18" s="6">
        <f t="shared" si="2"/>
        <v>4.9000000000000004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0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0</v>
      </c>
      <c r="G19" s="100">
        <f t="shared" si="3"/>
        <v>4</v>
      </c>
      <c r="H19" s="97">
        <f t="shared" si="3"/>
        <v>6</v>
      </c>
      <c r="I19" s="99">
        <f>SUM(I9:I18)</f>
        <v>6</v>
      </c>
      <c r="J19" s="100">
        <f t="shared" ref="J19:O19" si="4">SUM(J9:J18)</f>
        <v>1</v>
      </c>
      <c r="K19" s="100">
        <f t="shared" si="4"/>
        <v>0</v>
      </c>
      <c r="L19" s="100">
        <f t="shared" si="4"/>
        <v>1</v>
      </c>
      <c r="M19" s="97">
        <f t="shared" si="4"/>
        <v>2</v>
      </c>
      <c r="N19" s="99">
        <f t="shared" si="4"/>
        <v>0</v>
      </c>
      <c r="O19" s="100">
        <f t="shared" si="4"/>
        <v>0</v>
      </c>
      <c r="P19" s="100">
        <f>SUM(P9:P18)</f>
        <v>2</v>
      </c>
      <c r="Q19" s="100">
        <f t="shared" ref="Q19:R19" si="5">SUM(Q9:Q18)</f>
        <v>2</v>
      </c>
      <c r="R19" s="97">
        <f t="shared" si="5"/>
        <v>6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49</v>
      </c>
      <c r="AE19" s="6">
        <f t="shared" si="2"/>
        <v>4.9000000000000004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4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5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150</v>
      </c>
      <c r="AE20" s="4">
        <f>AVERAGE(AE21:AE23)</f>
        <v>5</v>
      </c>
      <c r="AF20" s="113" t="s">
        <v>89</v>
      </c>
      <c r="AG20" s="114"/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6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50</v>
      </c>
      <c r="AE21" s="5">
        <f>AD21/10</f>
        <v>5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50</v>
      </c>
      <c r="AE22" s="6">
        <f t="shared" ref="AE22:AE23" si="6">AD22/10</f>
        <v>5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6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5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50</v>
      </c>
      <c r="AE23" s="7">
        <f t="shared" si="6"/>
        <v>5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1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150</v>
      </c>
      <c r="AE24" s="4">
        <f>AVERAGE(AE25:AE27)</f>
        <v>5</v>
      </c>
      <c r="AF24" s="113" t="s">
        <v>89</v>
      </c>
      <c r="AG24" s="126"/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0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50</v>
      </c>
      <c r="AE25" s="5">
        <f>AD25/10</f>
        <v>5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1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4.8462499999999995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50</v>
      </c>
      <c r="AE26" s="6">
        <f t="shared" ref="AE26:AE27" si="7">AD26/10</f>
        <v>5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2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50</v>
      </c>
      <c r="AE27" s="8">
        <f t="shared" si="7"/>
        <v>5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724</v>
      </c>
      <c r="AE28" s="2">
        <f>AVERAGE(AE9,AE14,AE20,AE24)</f>
        <v>4.8462499999999995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22" zoomScale="120" zoomScaleNormal="120" workbookViewId="0">
      <selection activeCell="AU36" sqref="AU36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77</v>
      </c>
      <c r="E4" s="179"/>
      <c r="F4" s="179"/>
      <c r="H4" s="13"/>
      <c r="T4" s="178" t="s">
        <v>4</v>
      </c>
      <c r="U4" s="178"/>
      <c r="V4" s="105" t="str">
        <f>D4</f>
        <v>สิงห์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4">
        <v>1</v>
      </c>
      <c r="J9" s="85">
        <v>0</v>
      </c>
      <c r="K9" s="85">
        <v>0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172</v>
      </c>
      <c r="AE9" s="109">
        <f>AVERAGE(AE10:AE13)</f>
        <v>4.3</v>
      </c>
      <c r="AF9" s="29"/>
      <c r="AG9" s="134" t="s">
        <v>89</v>
      </c>
      <c r="AH9" s="31"/>
      <c r="AI9" s="31"/>
      <c r="AJ9" s="32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1</v>
      </c>
      <c r="G10" s="89">
        <v>0</v>
      </c>
      <c r="H10" s="101">
        <v>0</v>
      </c>
      <c r="I10" s="88">
        <v>1</v>
      </c>
      <c r="J10" s="89">
        <v>0</v>
      </c>
      <c r="K10" s="89">
        <v>0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42</v>
      </c>
      <c r="AE10" s="5">
        <f>AD10/10</f>
        <v>4.2</v>
      </c>
      <c r="AF10" s="38"/>
      <c r="AG10" s="39"/>
      <c r="AH10" s="39"/>
      <c r="AI10" s="39"/>
      <c r="AJ10" s="40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8">
        <v>1</v>
      </c>
      <c r="J11" s="89">
        <v>0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43</v>
      </c>
      <c r="AE11" s="5">
        <f t="shared" ref="AE11:AE13" si="1">AD11/10</f>
        <v>4.3</v>
      </c>
      <c r="AF11" s="46"/>
      <c r="AG11" s="47"/>
      <c r="AH11" s="47"/>
      <c r="AI11" s="47"/>
      <c r="AJ11" s="48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0</v>
      </c>
      <c r="H12" s="101">
        <v>1</v>
      </c>
      <c r="I12" s="88">
        <v>1</v>
      </c>
      <c r="J12" s="89">
        <v>0</v>
      </c>
      <c r="K12" s="89">
        <v>0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45</v>
      </c>
      <c r="AE12" s="5">
        <f t="shared" si="1"/>
        <v>4.5</v>
      </c>
      <c r="AF12" s="46"/>
      <c r="AG12" s="47"/>
      <c r="AH12" s="47"/>
      <c r="AI12" s="47"/>
      <c r="AJ12" s="48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8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42</v>
      </c>
      <c r="AE13" s="5">
        <f t="shared" si="1"/>
        <v>4.2</v>
      </c>
      <c r="AF13" s="54"/>
      <c r="AG13" s="55"/>
      <c r="AH13" s="55"/>
      <c r="AI13" s="55"/>
      <c r="AJ13" s="56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4.3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8">
        <v>1</v>
      </c>
      <c r="J14" s="89">
        <v>0</v>
      </c>
      <c r="K14" s="89">
        <v>0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217</v>
      </c>
      <c r="AE14" s="3">
        <f>AVERAGE(AE15:AE19)</f>
        <v>4.34</v>
      </c>
      <c r="AF14" s="29"/>
      <c r="AG14" s="134" t="s">
        <v>89</v>
      </c>
      <c r="AH14" s="31"/>
      <c r="AI14" s="31"/>
      <c r="AJ14" s="32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8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42</v>
      </c>
      <c r="AE15" s="5">
        <f>AD15/10</f>
        <v>4.2</v>
      </c>
      <c r="AF15" s="38"/>
      <c r="AG15" s="39"/>
      <c r="AH15" s="39"/>
      <c r="AI15" s="39"/>
      <c r="AJ15" s="40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45</v>
      </c>
      <c r="AE16" s="6">
        <f t="shared" ref="AE16:AE19" si="2">AD16/10</f>
        <v>4.5</v>
      </c>
      <c r="AF16" s="46"/>
      <c r="AG16" s="47"/>
      <c r="AH16" s="47"/>
      <c r="AI16" s="47"/>
      <c r="AJ16" s="48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4.34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47</v>
      </c>
      <c r="AE17" s="6">
        <f t="shared" si="2"/>
        <v>4.7</v>
      </c>
      <c r="AF17" s="46"/>
      <c r="AG17" s="47"/>
      <c r="AH17" s="47"/>
      <c r="AI17" s="47"/>
      <c r="AJ17" s="48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41</v>
      </c>
      <c r="AE18" s="6">
        <f t="shared" si="2"/>
        <v>4.0999999999999996</v>
      </c>
      <c r="AF18" s="46"/>
      <c r="AG18" s="47"/>
      <c r="AH18" s="47"/>
      <c r="AI18" s="47"/>
      <c r="AJ18" s="48"/>
      <c r="AN18" s="204" t="s">
        <v>100</v>
      </c>
      <c r="AO18" s="203" t="s">
        <v>106</v>
      </c>
      <c r="AP18" s="203"/>
      <c r="AQ18" s="203"/>
      <c r="AR18" s="202">
        <f>F19</f>
        <v>1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1</v>
      </c>
      <c r="G19" s="100">
        <f t="shared" si="3"/>
        <v>8</v>
      </c>
      <c r="H19" s="97">
        <f t="shared" si="3"/>
        <v>1</v>
      </c>
      <c r="I19" s="99">
        <f>SUM(I9:I18)</f>
        <v>10</v>
      </c>
      <c r="J19" s="100">
        <f t="shared" ref="J19:O19" si="4">SUM(J9:J18)</f>
        <v>0</v>
      </c>
      <c r="K19" s="100">
        <f t="shared" si="4"/>
        <v>0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42</v>
      </c>
      <c r="AE19" s="6">
        <f t="shared" si="2"/>
        <v>4.2</v>
      </c>
      <c r="AF19" s="54"/>
      <c r="AG19" s="55"/>
      <c r="AH19" s="55"/>
      <c r="AI19" s="55"/>
      <c r="AJ19" s="56"/>
      <c r="AN19" s="204" t="s">
        <v>103</v>
      </c>
      <c r="AO19" s="203" t="s">
        <v>107</v>
      </c>
      <c r="AP19" s="203"/>
      <c r="AQ19" s="203"/>
      <c r="AR19" s="202">
        <f>G19</f>
        <v>8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4.4333333333333336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133</v>
      </c>
      <c r="AE20" s="4">
        <f>AVERAGE(AE21:AE23)</f>
        <v>4.4333333333333336</v>
      </c>
      <c r="AF20" s="60"/>
      <c r="AG20" s="134" t="s">
        <v>89</v>
      </c>
      <c r="AH20" s="31"/>
      <c r="AI20" s="31"/>
      <c r="AJ20" s="32"/>
      <c r="AN20" s="204" t="s">
        <v>104</v>
      </c>
      <c r="AO20" s="203" t="s">
        <v>108</v>
      </c>
      <c r="AP20" s="203"/>
      <c r="AQ20" s="203"/>
      <c r="AR20" s="202">
        <f>H19</f>
        <v>1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45</v>
      </c>
      <c r="AE21" s="5">
        <f>AD21/10</f>
        <v>4.5</v>
      </c>
      <c r="AF21" s="38"/>
      <c r="AG21" s="39"/>
      <c r="AH21" s="39"/>
      <c r="AI21" s="39"/>
      <c r="AJ21" s="40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43</v>
      </c>
      <c r="AE22" s="6">
        <f t="shared" ref="AE22:AE23" si="6">AD22/10</f>
        <v>4.3</v>
      </c>
      <c r="AF22" s="46"/>
      <c r="AG22" s="47"/>
      <c r="AH22" s="47"/>
      <c r="AI22" s="47"/>
      <c r="AJ22" s="48"/>
      <c r="AN22" s="204" t="s">
        <v>99</v>
      </c>
      <c r="AO22" s="203" t="s">
        <v>110</v>
      </c>
      <c r="AP22" s="203"/>
      <c r="AQ22" s="203"/>
      <c r="AR22" s="202">
        <f>I19</f>
        <v>10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4.333333333333333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45</v>
      </c>
      <c r="AE23" s="7">
        <f t="shared" si="6"/>
        <v>4.5</v>
      </c>
      <c r="AF23" s="54"/>
      <c r="AG23" s="55"/>
      <c r="AH23" s="55"/>
      <c r="AI23" s="55"/>
      <c r="AJ23" s="56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130</v>
      </c>
      <c r="AE24" s="4">
        <f>AVERAGE(AE25:AE27)</f>
        <v>4.333333333333333</v>
      </c>
      <c r="AF24" s="60"/>
      <c r="AG24" s="134" t="s">
        <v>89</v>
      </c>
      <c r="AH24" s="61"/>
      <c r="AI24" s="61"/>
      <c r="AJ24" s="62"/>
      <c r="AN24" s="204" t="s">
        <v>103</v>
      </c>
      <c r="AO24" s="203" t="s">
        <v>112</v>
      </c>
      <c r="AP24" s="203"/>
      <c r="AQ24" s="203"/>
      <c r="AR24" s="202">
        <f>K19</f>
        <v>0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44</v>
      </c>
      <c r="AE25" s="5">
        <f>AD25/10</f>
        <v>4.4000000000000004</v>
      </c>
      <c r="AF25" s="38"/>
      <c r="AG25" s="39"/>
      <c r="AH25" s="39"/>
      <c r="AI25" s="39"/>
      <c r="AJ25" s="40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4.3516666666666666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44</v>
      </c>
      <c r="AE26" s="6">
        <f t="shared" ref="AE26:AE27" si="7">AD26/10</f>
        <v>4.4000000000000004</v>
      </c>
      <c r="AF26" s="46"/>
      <c r="AG26" s="47"/>
      <c r="AH26" s="47"/>
      <c r="AI26" s="47"/>
      <c r="AJ26" s="48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42</v>
      </c>
      <c r="AE27" s="8">
        <f t="shared" si="7"/>
        <v>4.2</v>
      </c>
      <c r="AF27" s="68"/>
      <c r="AG27" s="69"/>
      <c r="AH27" s="69"/>
      <c r="AI27" s="69"/>
      <c r="AJ27" s="7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652</v>
      </c>
      <c r="AE28" s="2">
        <f>AVERAGE(AE9,AE14,AE20,AE24)</f>
        <v>4.3516666666666666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9" zoomScale="120" zoomScaleNormal="120" workbookViewId="0">
      <selection activeCell="AV35" sqref="AV35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78</v>
      </c>
      <c r="E4" s="179"/>
      <c r="F4" s="179"/>
      <c r="H4" s="13"/>
      <c r="T4" s="178" t="s">
        <v>4</v>
      </c>
      <c r="U4" s="178"/>
      <c r="V4" s="105" t="str">
        <f>D4</f>
        <v>นาสะไมย์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0</v>
      </c>
      <c r="H9" s="86">
        <v>1</v>
      </c>
      <c r="I9" s="85">
        <v>1</v>
      </c>
      <c r="J9" s="85">
        <v>0</v>
      </c>
      <c r="K9" s="85">
        <v>0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151">
        <f>AD10+AD11+AD12+AD13</f>
        <v>197</v>
      </c>
      <c r="AE9" s="4">
        <f>AVERAGE(AE10:AE13)</f>
        <v>4.9250000000000007</v>
      </c>
      <c r="AF9" s="134" t="s">
        <v>89</v>
      </c>
      <c r="AG9" s="126"/>
      <c r="AH9" s="126"/>
      <c r="AI9" s="126"/>
      <c r="AJ9" s="127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1</v>
      </c>
      <c r="H10" s="101">
        <v>0</v>
      </c>
      <c r="I10" s="89">
        <v>1</v>
      </c>
      <c r="J10" s="89">
        <v>0</v>
      </c>
      <c r="K10" s="89">
        <v>0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152">
        <v>49</v>
      </c>
      <c r="AE10" s="135">
        <f>AD10/10</f>
        <v>4.9000000000000004</v>
      </c>
      <c r="AF10" s="136"/>
      <c r="AG10" s="137"/>
      <c r="AH10" s="137"/>
      <c r="AI10" s="137"/>
      <c r="AJ10" s="138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9">
        <v>1</v>
      </c>
      <c r="J11" s="89">
        <v>0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153">
        <v>49</v>
      </c>
      <c r="AE11" s="135">
        <f t="shared" ref="AE11:AE13" si="1">AD11/10</f>
        <v>4.9000000000000004</v>
      </c>
      <c r="AF11" s="139"/>
      <c r="AG11" s="140"/>
      <c r="AH11" s="140"/>
      <c r="AI11" s="140"/>
      <c r="AJ11" s="14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9">
        <v>1</v>
      </c>
      <c r="J12" s="89">
        <v>0</v>
      </c>
      <c r="K12" s="89">
        <v>0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153">
        <v>50</v>
      </c>
      <c r="AE12" s="135">
        <f t="shared" si="1"/>
        <v>5</v>
      </c>
      <c r="AF12" s="139"/>
      <c r="AG12" s="140"/>
      <c r="AH12" s="140"/>
      <c r="AI12" s="140"/>
      <c r="AJ12" s="14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9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154">
        <v>49</v>
      </c>
      <c r="AE13" s="135">
        <f t="shared" si="1"/>
        <v>4.9000000000000004</v>
      </c>
      <c r="AF13" s="142"/>
      <c r="AG13" s="143"/>
      <c r="AH13" s="143"/>
      <c r="AI13" s="143"/>
      <c r="AJ13" s="14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4.9250000000000007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9">
        <v>1</v>
      </c>
      <c r="J14" s="89">
        <v>0</v>
      </c>
      <c r="K14" s="89">
        <v>0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151">
        <f>AD15+AD16+AD17+AD18+AD19</f>
        <v>250</v>
      </c>
      <c r="AE14" s="4">
        <f>AVERAGE(AE15:AE19)</f>
        <v>5</v>
      </c>
      <c r="AF14" s="134" t="s">
        <v>89</v>
      </c>
      <c r="AG14" s="126"/>
      <c r="AH14" s="126"/>
      <c r="AI14" s="126"/>
      <c r="AJ14" s="127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0</v>
      </c>
      <c r="H15" s="101">
        <v>1</v>
      </c>
      <c r="I15" s="89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152">
        <v>50</v>
      </c>
      <c r="AE15" s="135">
        <f>AD15/10</f>
        <v>5</v>
      </c>
      <c r="AF15" s="136"/>
      <c r="AG15" s="137"/>
      <c r="AH15" s="137"/>
      <c r="AI15" s="137"/>
      <c r="AJ15" s="13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9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153">
        <v>50</v>
      </c>
      <c r="AE16" s="145">
        <f t="shared" ref="AE16:AE19" si="2">AD16/10</f>
        <v>5</v>
      </c>
      <c r="AF16" s="139"/>
      <c r="AG16" s="140"/>
      <c r="AH16" s="140"/>
      <c r="AI16" s="140"/>
      <c r="AJ16" s="14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5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1</v>
      </c>
      <c r="G17" s="89">
        <v>0</v>
      </c>
      <c r="H17" s="101">
        <v>0</v>
      </c>
      <c r="I17" s="89">
        <v>1</v>
      </c>
      <c r="J17" s="89">
        <v>0</v>
      </c>
      <c r="K17" s="89">
        <v>0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153">
        <v>50</v>
      </c>
      <c r="AE17" s="145">
        <f t="shared" si="2"/>
        <v>5</v>
      </c>
      <c r="AF17" s="139"/>
      <c r="AG17" s="140"/>
      <c r="AH17" s="140"/>
      <c r="AI17" s="140"/>
      <c r="AJ17" s="141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มากที่สุด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1</v>
      </c>
      <c r="G18" s="89">
        <v>0</v>
      </c>
      <c r="H18" s="101">
        <v>0</v>
      </c>
      <c r="I18" s="93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153">
        <v>50</v>
      </c>
      <c r="AE18" s="145">
        <f t="shared" si="2"/>
        <v>5</v>
      </c>
      <c r="AF18" s="139"/>
      <c r="AG18" s="140"/>
      <c r="AH18" s="140"/>
      <c r="AI18" s="140"/>
      <c r="AJ18" s="141"/>
      <c r="AN18" s="204" t="s">
        <v>100</v>
      </c>
      <c r="AO18" s="203" t="s">
        <v>106</v>
      </c>
      <c r="AP18" s="203"/>
      <c r="AQ18" s="203"/>
      <c r="AR18" s="202">
        <f>F19</f>
        <v>2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2</v>
      </c>
      <c r="G19" s="100">
        <f t="shared" si="3"/>
        <v>6</v>
      </c>
      <c r="H19" s="97">
        <f t="shared" si="3"/>
        <v>2</v>
      </c>
      <c r="I19" s="99">
        <f>SUM(I9:I18)</f>
        <v>10</v>
      </c>
      <c r="J19" s="100">
        <f t="shared" ref="J19:O19" si="4">SUM(J9:J18)</f>
        <v>0</v>
      </c>
      <c r="K19" s="100">
        <f t="shared" si="4"/>
        <v>0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154">
        <v>50</v>
      </c>
      <c r="AE19" s="145">
        <f t="shared" si="2"/>
        <v>5</v>
      </c>
      <c r="AF19" s="142"/>
      <c r="AG19" s="143"/>
      <c r="AH19" s="143"/>
      <c r="AI19" s="143"/>
      <c r="AJ19" s="144"/>
      <c r="AN19" s="204" t="s">
        <v>103</v>
      </c>
      <c r="AO19" s="203" t="s">
        <v>107</v>
      </c>
      <c r="AP19" s="203"/>
      <c r="AQ19" s="203"/>
      <c r="AR19" s="202">
        <f>G19</f>
        <v>6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5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151">
        <f>AD21+AD22+AD23</f>
        <v>150</v>
      </c>
      <c r="AE20" s="4">
        <f>AVERAGE(AE21:AE23)</f>
        <v>5</v>
      </c>
      <c r="AF20" s="134" t="s">
        <v>89</v>
      </c>
      <c r="AG20" s="126"/>
      <c r="AH20" s="126"/>
      <c r="AI20" s="126"/>
      <c r="AJ20" s="127"/>
      <c r="AN20" s="204" t="s">
        <v>104</v>
      </c>
      <c r="AO20" s="203" t="s">
        <v>108</v>
      </c>
      <c r="AP20" s="203"/>
      <c r="AQ20" s="203"/>
      <c r="AR20" s="202">
        <f>H19</f>
        <v>2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152">
        <v>50</v>
      </c>
      <c r="AE21" s="135">
        <f>AD21/10</f>
        <v>5</v>
      </c>
      <c r="AF21" s="136"/>
      <c r="AG21" s="137"/>
      <c r="AH21" s="137"/>
      <c r="AI21" s="137"/>
      <c r="AJ21" s="13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153">
        <v>50</v>
      </c>
      <c r="AE22" s="145">
        <f t="shared" ref="AE22:AE23" si="6">AD22/10</f>
        <v>5</v>
      </c>
      <c r="AF22" s="139"/>
      <c r="AG22" s="140"/>
      <c r="AH22" s="140"/>
      <c r="AI22" s="140"/>
      <c r="AJ22" s="141"/>
      <c r="AN22" s="204" t="s">
        <v>99</v>
      </c>
      <c r="AO22" s="203" t="s">
        <v>110</v>
      </c>
      <c r="AP22" s="203"/>
      <c r="AQ22" s="203"/>
      <c r="AR22" s="202">
        <f>I19</f>
        <v>10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5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154">
        <v>50</v>
      </c>
      <c r="AE23" s="146">
        <f t="shared" si="6"/>
        <v>5</v>
      </c>
      <c r="AF23" s="142"/>
      <c r="AG23" s="143"/>
      <c r="AH23" s="143"/>
      <c r="AI23" s="143"/>
      <c r="AJ23" s="144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151">
        <f>AD25+AD26+AD27</f>
        <v>150</v>
      </c>
      <c r="AE24" s="4">
        <f>AVERAGE(AE25:AE27)</f>
        <v>5</v>
      </c>
      <c r="AF24" s="134" t="s">
        <v>89</v>
      </c>
      <c r="AG24" s="126"/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0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152">
        <v>50</v>
      </c>
      <c r="AE25" s="135">
        <f>AD25/10</f>
        <v>5</v>
      </c>
      <c r="AF25" s="136"/>
      <c r="AG25" s="137"/>
      <c r="AH25" s="137"/>
      <c r="AI25" s="137"/>
      <c r="AJ25" s="138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4.9812500000000002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153">
        <v>50</v>
      </c>
      <c r="AE26" s="145">
        <f t="shared" ref="AE26:AE27" si="7">AD26/10</f>
        <v>5</v>
      </c>
      <c r="AF26" s="139"/>
      <c r="AG26" s="140"/>
      <c r="AH26" s="140"/>
      <c r="AI26" s="140"/>
      <c r="AJ26" s="141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155">
        <v>50</v>
      </c>
      <c r="AE27" s="147">
        <f t="shared" si="7"/>
        <v>5</v>
      </c>
      <c r="AF27" s="148"/>
      <c r="AG27" s="149"/>
      <c r="AH27" s="149"/>
      <c r="AI27" s="149"/>
      <c r="AJ27" s="15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56">
        <f>AD9+AD14+AD20+AD24</f>
        <v>747</v>
      </c>
      <c r="AE28" s="2">
        <f>AVERAGE(AE9,AE14,AE20,AE24)</f>
        <v>4.9812500000000002</v>
      </c>
      <c r="AF28" s="19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96"/>
      <c r="AH28" s="196"/>
      <c r="AI28" s="196"/>
      <c r="AJ28" s="19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22" zoomScale="120" zoomScaleNormal="120" workbookViewId="0">
      <selection activeCell="AU36" sqref="AU36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79</v>
      </c>
      <c r="E4" s="179"/>
      <c r="F4" s="179"/>
      <c r="H4" s="13"/>
      <c r="T4" s="178" t="s">
        <v>4</v>
      </c>
      <c r="U4" s="178"/>
      <c r="V4" s="105" t="str">
        <f>D4</f>
        <v>เขื่องคำ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4">
        <v>0</v>
      </c>
      <c r="J9" s="85">
        <v>1</v>
      </c>
      <c r="K9" s="85">
        <v>0</v>
      </c>
      <c r="L9" s="85">
        <v>0</v>
      </c>
      <c r="M9" s="86">
        <v>0</v>
      </c>
      <c r="N9" s="87">
        <v>0</v>
      </c>
      <c r="O9" s="85">
        <v>0</v>
      </c>
      <c r="P9" s="85">
        <v>0</v>
      </c>
      <c r="Q9" s="85">
        <v>0</v>
      </c>
      <c r="R9" s="86">
        <v>1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189</v>
      </c>
      <c r="AE9" s="3">
        <f>AVERAGE(AE10:AE13)</f>
        <v>4.7249999999999996</v>
      </c>
      <c r="AF9" s="113" t="s">
        <v>89</v>
      </c>
      <c r="AG9" s="114"/>
      <c r="AH9" s="114"/>
      <c r="AI9" s="114"/>
      <c r="AJ9" s="115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1</v>
      </c>
      <c r="G10" s="89">
        <v>0</v>
      </c>
      <c r="H10" s="101">
        <v>0</v>
      </c>
      <c r="I10" s="88">
        <v>0</v>
      </c>
      <c r="J10" s="89">
        <v>1</v>
      </c>
      <c r="K10" s="89">
        <v>0</v>
      </c>
      <c r="L10" s="89">
        <v>0</v>
      </c>
      <c r="M10" s="90">
        <v>0</v>
      </c>
      <c r="N10" s="91">
        <v>0</v>
      </c>
      <c r="O10" s="89">
        <v>0</v>
      </c>
      <c r="P10" s="89">
        <v>0</v>
      </c>
      <c r="Q10" s="89">
        <v>0</v>
      </c>
      <c r="R10" s="90">
        <v>1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49</v>
      </c>
      <c r="AE10" s="5">
        <f>AD10/10</f>
        <v>4.9000000000000004</v>
      </c>
      <c r="AF10" s="116"/>
      <c r="AG10" s="117"/>
      <c r="AH10" s="117"/>
      <c r="AI10" s="117"/>
      <c r="AJ10" s="118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8">
        <v>0</v>
      </c>
      <c r="J11" s="89">
        <v>1</v>
      </c>
      <c r="K11" s="89">
        <v>0</v>
      </c>
      <c r="L11" s="89">
        <v>0</v>
      </c>
      <c r="M11" s="90">
        <v>0</v>
      </c>
      <c r="N11" s="91">
        <v>0</v>
      </c>
      <c r="O11" s="89">
        <v>0</v>
      </c>
      <c r="P11" s="89">
        <v>0</v>
      </c>
      <c r="Q11" s="89">
        <v>0</v>
      </c>
      <c r="R11" s="90">
        <v>1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43</v>
      </c>
      <c r="AE11" s="5">
        <f t="shared" ref="AE11:AE13" si="1">AD11/10</f>
        <v>4.3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1</v>
      </c>
      <c r="F12" s="89">
        <v>0</v>
      </c>
      <c r="G12" s="89">
        <v>0</v>
      </c>
      <c r="H12" s="101">
        <v>0</v>
      </c>
      <c r="I12" s="88">
        <v>0</v>
      </c>
      <c r="J12" s="89">
        <v>1</v>
      </c>
      <c r="K12" s="89">
        <v>0</v>
      </c>
      <c r="L12" s="89">
        <v>0</v>
      </c>
      <c r="M12" s="90">
        <v>0</v>
      </c>
      <c r="N12" s="91">
        <v>0</v>
      </c>
      <c r="O12" s="89">
        <v>0</v>
      </c>
      <c r="P12" s="89">
        <v>1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50</v>
      </c>
      <c r="AE12" s="5">
        <f t="shared" si="1"/>
        <v>5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8">
        <v>1</v>
      </c>
      <c r="J13" s="89">
        <v>0</v>
      </c>
      <c r="K13" s="89">
        <v>0</v>
      </c>
      <c r="L13" s="89">
        <v>0</v>
      </c>
      <c r="M13" s="90">
        <v>0</v>
      </c>
      <c r="N13" s="91">
        <v>0</v>
      </c>
      <c r="O13" s="89">
        <v>0</v>
      </c>
      <c r="P13" s="89">
        <v>0</v>
      </c>
      <c r="Q13" s="89">
        <v>0</v>
      </c>
      <c r="R13" s="90">
        <v>1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47</v>
      </c>
      <c r="AE13" s="5">
        <f t="shared" si="1"/>
        <v>4.7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4.7249999999999996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8">
        <v>1</v>
      </c>
      <c r="J14" s="89">
        <v>0</v>
      </c>
      <c r="K14" s="89">
        <v>0</v>
      </c>
      <c r="L14" s="89">
        <v>0</v>
      </c>
      <c r="M14" s="90">
        <v>0</v>
      </c>
      <c r="N14" s="91">
        <v>0</v>
      </c>
      <c r="O14" s="89">
        <v>0</v>
      </c>
      <c r="P14" s="89">
        <v>0</v>
      </c>
      <c r="Q14" s="89">
        <v>0</v>
      </c>
      <c r="R14" s="90">
        <v>1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229</v>
      </c>
      <c r="AE14" s="3">
        <f>AVERAGE(AE15:AE19)</f>
        <v>4.58</v>
      </c>
      <c r="AF14" s="113" t="s">
        <v>89</v>
      </c>
      <c r="AG14" s="114"/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1</v>
      </c>
      <c r="G15" s="89">
        <v>0</v>
      </c>
      <c r="H15" s="101">
        <v>0</v>
      </c>
      <c r="I15" s="88">
        <v>0</v>
      </c>
      <c r="J15" s="89">
        <v>0</v>
      </c>
      <c r="K15" s="89">
        <v>1</v>
      </c>
      <c r="L15" s="89">
        <v>0</v>
      </c>
      <c r="M15" s="90">
        <v>0</v>
      </c>
      <c r="N15" s="91">
        <v>0</v>
      </c>
      <c r="O15" s="89">
        <v>0</v>
      </c>
      <c r="P15" s="89">
        <v>0</v>
      </c>
      <c r="Q15" s="89">
        <v>0</v>
      </c>
      <c r="R15" s="90">
        <v>1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42</v>
      </c>
      <c r="AE15" s="5">
        <f>AD15/10</f>
        <v>4.2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91">
        <v>0</v>
      </c>
      <c r="O16" s="89">
        <v>0</v>
      </c>
      <c r="P16" s="89">
        <v>0</v>
      </c>
      <c r="Q16" s="89">
        <v>0</v>
      </c>
      <c r="R16" s="90">
        <v>1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46</v>
      </c>
      <c r="AE16" s="6">
        <f t="shared" ref="AE16:AE19" si="2">AD16/10</f>
        <v>4.5999999999999996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4.58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1</v>
      </c>
      <c r="G17" s="89">
        <v>0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91">
        <v>0</v>
      </c>
      <c r="O17" s="89">
        <v>0</v>
      </c>
      <c r="P17" s="89">
        <v>0</v>
      </c>
      <c r="Q17" s="89">
        <v>0</v>
      </c>
      <c r="R17" s="90">
        <v>1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47</v>
      </c>
      <c r="AE17" s="6">
        <f t="shared" si="2"/>
        <v>4.7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1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มากที่สุด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0</v>
      </c>
      <c r="J18" s="89">
        <v>0</v>
      </c>
      <c r="K18" s="89">
        <v>1</v>
      </c>
      <c r="L18" s="89">
        <v>0</v>
      </c>
      <c r="M18" s="90">
        <v>0</v>
      </c>
      <c r="N18" s="91">
        <v>0</v>
      </c>
      <c r="O18" s="89">
        <v>0</v>
      </c>
      <c r="P18" s="89">
        <v>0</v>
      </c>
      <c r="Q18" s="89">
        <v>0</v>
      </c>
      <c r="R18" s="90">
        <v>1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48</v>
      </c>
      <c r="AE18" s="6">
        <f t="shared" si="2"/>
        <v>4.8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3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1</v>
      </c>
      <c r="F19" s="100">
        <f t="shared" si="3"/>
        <v>3</v>
      </c>
      <c r="G19" s="100">
        <f t="shared" si="3"/>
        <v>6</v>
      </c>
      <c r="H19" s="97">
        <f t="shared" si="3"/>
        <v>0</v>
      </c>
      <c r="I19" s="99">
        <f>SUM(I9:I18)</f>
        <v>4</v>
      </c>
      <c r="J19" s="100">
        <f t="shared" ref="J19:O19" si="4">SUM(J9:J18)</f>
        <v>4</v>
      </c>
      <c r="K19" s="100">
        <f t="shared" si="4"/>
        <v>2</v>
      </c>
      <c r="L19" s="100">
        <f t="shared" si="4"/>
        <v>0</v>
      </c>
      <c r="M19" s="97">
        <f t="shared" si="4"/>
        <v>0</v>
      </c>
      <c r="N19" s="99">
        <f t="shared" si="4"/>
        <v>0</v>
      </c>
      <c r="O19" s="100">
        <f t="shared" si="4"/>
        <v>0</v>
      </c>
      <c r="P19" s="100">
        <f>SUM(P9:P18)</f>
        <v>1</v>
      </c>
      <c r="Q19" s="100">
        <f t="shared" ref="Q19:R19" si="5">SUM(Q9:Q18)</f>
        <v>0</v>
      </c>
      <c r="R19" s="97">
        <f t="shared" si="5"/>
        <v>9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46</v>
      </c>
      <c r="AE19" s="6">
        <f t="shared" si="2"/>
        <v>4.5999999999999996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6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4.6333333333333329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139</v>
      </c>
      <c r="AE20" s="4">
        <f>AVERAGE(AE21:AE23)</f>
        <v>4.6333333333333329</v>
      </c>
      <c r="AF20" s="113" t="s">
        <v>89</v>
      </c>
      <c r="AG20" s="114"/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0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46</v>
      </c>
      <c r="AE21" s="5">
        <f>AD21/10</f>
        <v>4.5999999999999996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45</v>
      </c>
      <c r="AE22" s="6">
        <f t="shared" ref="AE22:AE23" si="6">AD22/10</f>
        <v>4.5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4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4.7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48</v>
      </c>
      <c r="AE23" s="7">
        <f t="shared" si="6"/>
        <v>4.8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4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141</v>
      </c>
      <c r="AE24" s="4">
        <f>AVERAGE(AE25:AE27)</f>
        <v>4.7</v>
      </c>
      <c r="AF24" s="113" t="s">
        <v>89</v>
      </c>
      <c r="AG24" s="126"/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2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47</v>
      </c>
      <c r="AE25" s="5">
        <f>AD25/10</f>
        <v>4.7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4.659583333333333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47</v>
      </c>
      <c r="AE26" s="6">
        <f t="shared" ref="AE26:AE27" si="7">AD26/10</f>
        <v>4.7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47</v>
      </c>
      <c r="AE27" s="8">
        <f t="shared" si="7"/>
        <v>4.7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698</v>
      </c>
      <c r="AE28" s="2">
        <f>AVERAGE(AE9,AE14,AE20,AE24)</f>
        <v>4.659583333333333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22" zoomScale="120" zoomScaleNormal="120" workbookViewId="0">
      <selection activeCell="AU36" sqref="AU36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67</v>
      </c>
      <c r="E4" s="179"/>
      <c r="F4" s="179"/>
      <c r="H4" s="13"/>
      <c r="T4" s="178" t="s">
        <v>4</v>
      </c>
      <c r="U4" s="178"/>
      <c r="V4" s="105" t="str">
        <f>D4</f>
        <v>หนองหิน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5">
        <v>1</v>
      </c>
      <c r="J9" s="85">
        <v>0</v>
      </c>
      <c r="K9" s="85">
        <v>0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179</v>
      </c>
      <c r="AE9" s="3">
        <f>AVERAGE(AE10:AE13)</f>
        <v>4.4749999999999996</v>
      </c>
      <c r="AF9" s="29"/>
      <c r="AG9" s="113" t="s">
        <v>89</v>
      </c>
      <c r="AH9" s="31"/>
      <c r="AI9" s="31"/>
      <c r="AJ9" s="32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1</v>
      </c>
      <c r="H10" s="101">
        <v>0</v>
      </c>
      <c r="I10" s="89">
        <v>1</v>
      </c>
      <c r="J10" s="89">
        <v>0</v>
      </c>
      <c r="K10" s="89">
        <v>0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f>5+5+5+4+5+5+5+4+5+4</f>
        <v>47</v>
      </c>
      <c r="AE10" s="5">
        <f>AD10/10</f>
        <v>4.7</v>
      </c>
      <c r="AF10" s="38"/>
      <c r="AG10" s="39"/>
      <c r="AH10" s="39"/>
      <c r="AI10" s="39"/>
      <c r="AJ10" s="40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9">
        <v>1</v>
      </c>
      <c r="J11" s="89">
        <v>0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42</v>
      </c>
      <c r="AE11" s="5">
        <f t="shared" ref="AE11:AE13" si="1">AD11/10</f>
        <v>4.2</v>
      </c>
      <c r="AF11" s="46"/>
      <c r="AG11" s="47"/>
      <c r="AH11" s="47"/>
      <c r="AI11" s="47"/>
      <c r="AJ11" s="48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9">
        <v>1</v>
      </c>
      <c r="J12" s="89">
        <v>0</v>
      </c>
      <c r="K12" s="89">
        <v>0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45</v>
      </c>
      <c r="AE12" s="5">
        <f t="shared" si="1"/>
        <v>4.5</v>
      </c>
      <c r="AF12" s="46"/>
      <c r="AG12" s="47"/>
      <c r="AH12" s="47"/>
      <c r="AI12" s="47"/>
      <c r="AJ12" s="48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9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45</v>
      </c>
      <c r="AE13" s="5">
        <f t="shared" si="1"/>
        <v>4.5</v>
      </c>
      <c r="AF13" s="54"/>
      <c r="AG13" s="55"/>
      <c r="AH13" s="55"/>
      <c r="AI13" s="55"/>
      <c r="AJ13" s="56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4.4749999999999996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1</v>
      </c>
      <c r="G14" s="89">
        <v>0</v>
      </c>
      <c r="H14" s="101">
        <v>0</v>
      </c>
      <c r="I14" s="89">
        <v>1</v>
      </c>
      <c r="J14" s="89">
        <v>0</v>
      </c>
      <c r="K14" s="89">
        <v>0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217</v>
      </c>
      <c r="AE14" s="3">
        <f>AVERAGE(AE15:AE19)</f>
        <v>4.34</v>
      </c>
      <c r="AF14" s="29"/>
      <c r="AG14" s="113" t="s">
        <v>89</v>
      </c>
      <c r="AH14" s="31"/>
      <c r="AI14" s="31"/>
      <c r="AJ14" s="32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9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39</v>
      </c>
      <c r="AE15" s="5">
        <f>AD15/10</f>
        <v>3.9</v>
      </c>
      <c r="AF15" s="38"/>
      <c r="AG15" s="39"/>
      <c r="AH15" s="39"/>
      <c r="AI15" s="39"/>
      <c r="AJ15" s="40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9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43</v>
      </c>
      <c r="AE16" s="6">
        <f t="shared" ref="AE16:AE19" si="2">AD16/10</f>
        <v>4.3</v>
      </c>
      <c r="AF16" s="46"/>
      <c r="AG16" s="47"/>
      <c r="AH16" s="47"/>
      <c r="AI16" s="47"/>
      <c r="AJ16" s="48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4.34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9">
        <v>1</v>
      </c>
      <c r="J17" s="89">
        <v>0</v>
      </c>
      <c r="K17" s="89">
        <v>0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46</v>
      </c>
      <c r="AE17" s="6">
        <f t="shared" si="2"/>
        <v>4.5999999999999996</v>
      </c>
      <c r="AF17" s="46"/>
      <c r="AG17" s="47"/>
      <c r="AH17" s="47"/>
      <c r="AI17" s="47"/>
      <c r="AJ17" s="48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93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44</v>
      </c>
      <c r="AE18" s="6">
        <f t="shared" si="2"/>
        <v>4.4000000000000004</v>
      </c>
      <c r="AF18" s="46"/>
      <c r="AG18" s="47"/>
      <c r="AH18" s="47"/>
      <c r="AI18" s="47"/>
      <c r="AJ18" s="48"/>
      <c r="AN18" s="204" t="s">
        <v>100</v>
      </c>
      <c r="AO18" s="203" t="s">
        <v>106</v>
      </c>
      <c r="AP18" s="203"/>
      <c r="AQ18" s="203"/>
      <c r="AR18" s="202">
        <f>F19</f>
        <v>1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E19" si="3">SUM(C9:C18)</f>
        <v>10</v>
      </c>
      <c r="D19" s="97">
        <f t="shared" si="3"/>
        <v>10</v>
      </c>
      <c r="E19" s="99">
        <f t="shared" si="3"/>
        <v>0</v>
      </c>
      <c r="F19" s="100">
        <f t="shared" ref="F19" si="4">SUM(F9:F18)</f>
        <v>1</v>
      </c>
      <c r="G19" s="100">
        <f t="shared" ref="G19:H19" si="5">SUM(G9:G18)</f>
        <v>9</v>
      </c>
      <c r="H19" s="97">
        <f t="shared" si="5"/>
        <v>0</v>
      </c>
      <c r="I19" s="99">
        <f>SUM(I9:I18)</f>
        <v>10</v>
      </c>
      <c r="J19" s="100">
        <f t="shared" ref="J19" si="6">SUM(J9:J18)</f>
        <v>0</v>
      </c>
      <c r="K19" s="100">
        <f t="shared" ref="K19" si="7">SUM(K9:K18)</f>
        <v>0</v>
      </c>
      <c r="L19" s="100">
        <f t="shared" ref="L19" si="8">SUM(L9:L18)</f>
        <v>0</v>
      </c>
      <c r="M19" s="97">
        <f t="shared" ref="M19" si="9">SUM(M9:M18)</f>
        <v>0</v>
      </c>
      <c r="N19" s="99">
        <f t="shared" ref="N19" si="10">SUM(N9:N18)</f>
        <v>10</v>
      </c>
      <c r="O19" s="100">
        <f t="shared" ref="O19" si="11">SUM(O9:O18)</f>
        <v>0</v>
      </c>
      <c r="P19" s="100">
        <f>SUM(P9:P18)</f>
        <v>0</v>
      </c>
      <c r="Q19" s="100">
        <f t="shared" ref="Q19" si="12">SUM(Q9:Q18)</f>
        <v>0</v>
      </c>
      <c r="R19" s="97">
        <f t="shared" ref="R19" si="13">SUM(R9:R18)</f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45</v>
      </c>
      <c r="AE19" s="6">
        <f t="shared" si="2"/>
        <v>4.5</v>
      </c>
      <c r="AF19" s="54"/>
      <c r="AG19" s="55"/>
      <c r="AH19" s="55"/>
      <c r="AI19" s="55"/>
      <c r="AJ19" s="56"/>
      <c r="AN19" s="204" t="s">
        <v>103</v>
      </c>
      <c r="AO19" s="203" t="s">
        <v>107</v>
      </c>
      <c r="AP19" s="203"/>
      <c r="AQ19" s="203"/>
      <c r="AR19" s="202">
        <f>G19</f>
        <v>9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4.8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144</v>
      </c>
      <c r="AE20" s="4">
        <f>AVERAGE(AE21:AE23)</f>
        <v>4.8</v>
      </c>
      <c r="AF20" s="113" t="s">
        <v>89</v>
      </c>
      <c r="AG20" s="31"/>
      <c r="AH20" s="31"/>
      <c r="AI20" s="31"/>
      <c r="AJ20" s="32"/>
      <c r="AN20" s="204" t="s">
        <v>104</v>
      </c>
      <c r="AO20" s="203" t="s">
        <v>108</v>
      </c>
      <c r="AP20" s="203"/>
      <c r="AQ20" s="203"/>
      <c r="AR20" s="202">
        <f>H19</f>
        <v>0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48</v>
      </c>
      <c r="AE21" s="5">
        <f>AD21/10</f>
        <v>4.8</v>
      </c>
      <c r="AF21" s="38"/>
      <c r="AG21" s="39"/>
      <c r="AH21" s="39"/>
      <c r="AI21" s="39"/>
      <c r="AJ21" s="40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47</v>
      </c>
      <c r="AE22" s="6">
        <f t="shared" ref="AE22:AE23" si="14">AD22/10</f>
        <v>4.7</v>
      </c>
      <c r="AF22" s="46"/>
      <c r="AG22" s="47"/>
      <c r="AH22" s="47"/>
      <c r="AI22" s="47"/>
      <c r="AJ22" s="48"/>
      <c r="AN22" s="204" t="s">
        <v>99</v>
      </c>
      <c r="AO22" s="203" t="s">
        <v>110</v>
      </c>
      <c r="AP22" s="203"/>
      <c r="AQ22" s="203"/>
      <c r="AR22" s="202">
        <f>I19</f>
        <v>10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4.7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49</v>
      </c>
      <c r="AE23" s="7">
        <f t="shared" si="14"/>
        <v>4.9000000000000004</v>
      </c>
      <c r="AF23" s="54"/>
      <c r="AG23" s="55"/>
      <c r="AH23" s="55"/>
      <c r="AI23" s="55"/>
      <c r="AJ23" s="56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141</v>
      </c>
      <c r="AE24" s="4">
        <f>AVERAGE(AE25:AE27)</f>
        <v>4.7</v>
      </c>
      <c r="AF24" s="113" t="s">
        <v>89</v>
      </c>
      <c r="AG24" s="61"/>
      <c r="AH24" s="61"/>
      <c r="AI24" s="61"/>
      <c r="AJ24" s="62"/>
      <c r="AN24" s="204" t="s">
        <v>103</v>
      </c>
      <c r="AO24" s="203" t="s">
        <v>112</v>
      </c>
      <c r="AP24" s="203"/>
      <c r="AQ24" s="203"/>
      <c r="AR24" s="202">
        <f>K19</f>
        <v>0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47</v>
      </c>
      <c r="AE25" s="5">
        <f>AD25/10</f>
        <v>4.7</v>
      </c>
      <c r="AF25" s="38"/>
      <c r="AG25" s="39"/>
      <c r="AH25" s="39"/>
      <c r="AI25" s="39"/>
      <c r="AJ25" s="40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4.5787499999999994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47</v>
      </c>
      <c r="AE26" s="6">
        <f t="shared" ref="AE26:AE27" si="15">AD26/10</f>
        <v>4.7</v>
      </c>
      <c r="AF26" s="46"/>
      <c r="AG26" s="47"/>
      <c r="AH26" s="47"/>
      <c r="AI26" s="47"/>
      <c r="AJ26" s="48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47</v>
      </c>
      <c r="AE27" s="8">
        <f t="shared" si="15"/>
        <v>4.7</v>
      </c>
      <c r="AF27" s="68"/>
      <c r="AG27" s="69"/>
      <c r="AH27" s="69"/>
      <c r="AI27" s="69"/>
      <c r="AJ27" s="7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92" t="s">
        <v>64</v>
      </c>
      <c r="U28" s="193"/>
      <c r="V28" s="193"/>
      <c r="W28" s="193"/>
      <c r="X28" s="193"/>
      <c r="Y28" s="193"/>
      <c r="Z28" s="193"/>
      <c r="AA28" s="193"/>
      <c r="AB28" s="193"/>
      <c r="AC28" s="194"/>
      <c r="AD28" s="1">
        <f>AD9+AD14+AD20+AD24</f>
        <v>681</v>
      </c>
      <c r="AE28" s="2">
        <f>AVERAGE(AE9,AE14,AE20,AE24)</f>
        <v>4.5787499999999994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D4:F4"/>
    <mergeCell ref="B6:R6"/>
    <mergeCell ref="T1:Y1"/>
    <mergeCell ref="T4:U4"/>
    <mergeCell ref="B1:G1"/>
    <mergeCell ref="B4:C4"/>
    <mergeCell ref="T28:AC28"/>
    <mergeCell ref="AF28:AJ28"/>
    <mergeCell ref="A6:A8"/>
    <mergeCell ref="AF6:AJ6"/>
    <mergeCell ref="AD6:AD7"/>
    <mergeCell ref="AE6:AE7"/>
    <mergeCell ref="T6:T8"/>
    <mergeCell ref="U6:AC8"/>
    <mergeCell ref="I7:M7"/>
    <mergeCell ref="N7:R7"/>
    <mergeCell ref="B7:D7"/>
    <mergeCell ref="E7:H7"/>
    <mergeCell ref="E20:H20"/>
    <mergeCell ref="I20:M20"/>
    <mergeCell ref="N20:R2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ignoredErrors>
    <ignoredError sqref="AE14 AE20 AE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22" zoomScale="120" zoomScaleNormal="120" workbookViewId="0">
      <selection activeCell="AU36" sqref="AU36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80</v>
      </c>
      <c r="E4" s="179"/>
      <c r="F4" s="179"/>
      <c r="H4" s="13"/>
      <c r="T4" s="178" t="s">
        <v>4</v>
      </c>
      <c r="U4" s="178"/>
      <c r="V4" s="105" t="str">
        <f>D4</f>
        <v>หนองคู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1</v>
      </c>
      <c r="G9" s="85">
        <v>0</v>
      </c>
      <c r="H9" s="86">
        <v>0</v>
      </c>
      <c r="I9" s="84">
        <v>0</v>
      </c>
      <c r="J9" s="85">
        <v>1</v>
      </c>
      <c r="K9" s="85">
        <v>0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181</v>
      </c>
      <c r="AE9" s="3">
        <f>AVERAGE(AE10:AE13)</f>
        <v>4.5250000000000004</v>
      </c>
      <c r="AF9" s="113" t="s">
        <v>89</v>
      </c>
      <c r="AG9" s="30"/>
      <c r="AH9" s="31"/>
      <c r="AI9" s="31"/>
      <c r="AJ9" s="32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1</v>
      </c>
      <c r="H10" s="101">
        <v>0</v>
      </c>
      <c r="I10" s="88">
        <v>0</v>
      </c>
      <c r="J10" s="89">
        <v>0</v>
      </c>
      <c r="K10" s="89">
        <v>1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45</v>
      </c>
      <c r="AE10" s="5">
        <f>AD10/10</f>
        <v>4.5</v>
      </c>
      <c r="AF10" s="38"/>
      <c r="AG10" s="39"/>
      <c r="AH10" s="39"/>
      <c r="AI10" s="39"/>
      <c r="AJ10" s="40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8">
        <v>1</v>
      </c>
      <c r="J11" s="89">
        <v>0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45</v>
      </c>
      <c r="AE11" s="5">
        <f t="shared" ref="AE11:AE13" si="1">AD11/10</f>
        <v>4.5</v>
      </c>
      <c r="AF11" s="46"/>
      <c r="AG11" s="47"/>
      <c r="AH11" s="47"/>
      <c r="AI11" s="47"/>
      <c r="AJ11" s="48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8">
        <v>1</v>
      </c>
      <c r="J12" s="89">
        <v>0</v>
      </c>
      <c r="K12" s="89">
        <v>0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45</v>
      </c>
      <c r="AE12" s="5">
        <f t="shared" si="1"/>
        <v>4.5</v>
      </c>
      <c r="AF12" s="46"/>
      <c r="AG12" s="47"/>
      <c r="AH12" s="47"/>
      <c r="AI12" s="47"/>
      <c r="AJ12" s="48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8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46</v>
      </c>
      <c r="AE13" s="5">
        <f t="shared" si="1"/>
        <v>4.5999999999999996</v>
      </c>
      <c r="AF13" s="54"/>
      <c r="AG13" s="55"/>
      <c r="AH13" s="55"/>
      <c r="AI13" s="55"/>
      <c r="AJ13" s="56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4.5250000000000004</v>
      </c>
    </row>
    <row r="14" spans="1:51" ht="20.25" thickBot="1" x14ac:dyDescent="0.35">
      <c r="A14" s="72">
        <v>6</v>
      </c>
      <c r="B14" s="88">
        <v>1</v>
      </c>
      <c r="C14" s="89">
        <v>0</v>
      </c>
      <c r="D14" s="96">
        <f t="shared" si="0"/>
        <v>1</v>
      </c>
      <c r="E14" s="88">
        <v>0</v>
      </c>
      <c r="F14" s="89">
        <v>1</v>
      </c>
      <c r="G14" s="89">
        <v>0</v>
      </c>
      <c r="H14" s="101">
        <v>0</v>
      </c>
      <c r="I14" s="88">
        <v>0</v>
      </c>
      <c r="J14" s="89">
        <v>0</v>
      </c>
      <c r="K14" s="89">
        <v>1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233</v>
      </c>
      <c r="AE14" s="3">
        <f>AVERAGE(AE15:AE19)</f>
        <v>4.66</v>
      </c>
      <c r="AF14" s="113" t="s">
        <v>89</v>
      </c>
      <c r="AG14" s="30"/>
      <c r="AH14" s="31"/>
      <c r="AI14" s="31"/>
      <c r="AJ14" s="32"/>
      <c r="AN14" s="204" t="s">
        <v>99</v>
      </c>
      <c r="AO14" s="203" t="s">
        <v>96</v>
      </c>
      <c r="AP14" s="203"/>
      <c r="AQ14" s="203"/>
      <c r="AR14" s="202">
        <f>B19</f>
        <v>1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0</v>
      </c>
      <c r="H15" s="101">
        <v>1</v>
      </c>
      <c r="I15" s="88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47</v>
      </c>
      <c r="AE15" s="5">
        <f>AD15/10</f>
        <v>4.7</v>
      </c>
      <c r="AF15" s="38"/>
      <c r="AG15" s="39"/>
      <c r="AH15" s="39"/>
      <c r="AI15" s="39"/>
      <c r="AJ15" s="40"/>
      <c r="AN15" s="204" t="s">
        <v>100</v>
      </c>
      <c r="AO15" s="203" t="s">
        <v>97</v>
      </c>
      <c r="AP15" s="203"/>
      <c r="AQ15" s="203"/>
      <c r="AR15" s="202">
        <f>C19</f>
        <v>9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47</v>
      </c>
      <c r="AE16" s="6">
        <f t="shared" ref="AE16:AE19" si="2">AD16/10</f>
        <v>4.7</v>
      </c>
      <c r="AF16" s="46"/>
      <c r="AG16" s="47"/>
      <c r="AH16" s="47"/>
      <c r="AI16" s="47"/>
      <c r="AJ16" s="48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4.66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49</v>
      </c>
      <c r="AE17" s="6">
        <f t="shared" si="2"/>
        <v>4.9000000000000004</v>
      </c>
      <c r="AF17" s="46"/>
      <c r="AG17" s="47"/>
      <c r="AH17" s="47"/>
      <c r="AI17" s="47"/>
      <c r="AJ17" s="48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มากที่สุด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45</v>
      </c>
      <c r="AE18" s="6">
        <f t="shared" si="2"/>
        <v>4.5</v>
      </c>
      <c r="AF18" s="46"/>
      <c r="AG18" s="47"/>
      <c r="AH18" s="47"/>
      <c r="AI18" s="47"/>
      <c r="AJ18" s="48"/>
      <c r="AN18" s="204" t="s">
        <v>100</v>
      </c>
      <c r="AO18" s="203" t="s">
        <v>106</v>
      </c>
      <c r="AP18" s="203"/>
      <c r="AQ18" s="203"/>
      <c r="AR18" s="202">
        <f>F19</f>
        <v>2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1</v>
      </c>
      <c r="C19" s="100">
        <f t="shared" ref="C19:H19" si="3">SUM(C9:C18)</f>
        <v>9</v>
      </c>
      <c r="D19" s="97">
        <f t="shared" si="3"/>
        <v>10</v>
      </c>
      <c r="E19" s="99">
        <f t="shared" si="3"/>
        <v>0</v>
      </c>
      <c r="F19" s="100">
        <f t="shared" si="3"/>
        <v>2</v>
      </c>
      <c r="G19" s="100">
        <f t="shared" si="3"/>
        <v>7</v>
      </c>
      <c r="H19" s="97">
        <f t="shared" si="3"/>
        <v>1</v>
      </c>
      <c r="I19" s="99">
        <f>SUM(I9:I18)</f>
        <v>7</v>
      </c>
      <c r="J19" s="100">
        <f t="shared" ref="J19:O19" si="4">SUM(J9:J18)</f>
        <v>1</v>
      </c>
      <c r="K19" s="100">
        <f t="shared" si="4"/>
        <v>2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45</v>
      </c>
      <c r="AE19" s="6">
        <f t="shared" si="2"/>
        <v>4.5</v>
      </c>
      <c r="AF19" s="54"/>
      <c r="AG19" s="55"/>
      <c r="AH19" s="55"/>
      <c r="AI19" s="55"/>
      <c r="AJ19" s="56"/>
      <c r="AN19" s="204" t="s">
        <v>103</v>
      </c>
      <c r="AO19" s="203" t="s">
        <v>107</v>
      </c>
      <c r="AP19" s="203"/>
      <c r="AQ19" s="203"/>
      <c r="AR19" s="202">
        <f>G19</f>
        <v>7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4.7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141</v>
      </c>
      <c r="AE20" s="4">
        <f>AVERAGE(AE21:AE23)</f>
        <v>4.7</v>
      </c>
      <c r="AF20" s="113" t="s">
        <v>89</v>
      </c>
      <c r="AG20" s="31"/>
      <c r="AH20" s="31"/>
      <c r="AI20" s="31"/>
      <c r="AJ20" s="32"/>
      <c r="AN20" s="204" t="s">
        <v>104</v>
      </c>
      <c r="AO20" s="203" t="s">
        <v>108</v>
      </c>
      <c r="AP20" s="203"/>
      <c r="AQ20" s="203"/>
      <c r="AR20" s="202">
        <f>H19</f>
        <v>1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47</v>
      </c>
      <c r="AE21" s="5">
        <f>AD21/10</f>
        <v>4.7</v>
      </c>
      <c r="AF21" s="38"/>
      <c r="AG21" s="39"/>
      <c r="AH21" s="39"/>
      <c r="AI21" s="39"/>
      <c r="AJ21" s="40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45</v>
      </c>
      <c r="AE22" s="6">
        <f t="shared" ref="AE22:AE23" si="6">AD22/10</f>
        <v>4.5</v>
      </c>
      <c r="AF22" s="46"/>
      <c r="AG22" s="47"/>
      <c r="AH22" s="47"/>
      <c r="AI22" s="47"/>
      <c r="AJ22" s="48"/>
      <c r="AN22" s="204" t="s">
        <v>99</v>
      </c>
      <c r="AO22" s="203" t="s">
        <v>110</v>
      </c>
      <c r="AP22" s="203"/>
      <c r="AQ22" s="203"/>
      <c r="AR22" s="202">
        <f>I19</f>
        <v>7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4.8999999999999995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49</v>
      </c>
      <c r="AE23" s="7">
        <f t="shared" si="6"/>
        <v>4.9000000000000004</v>
      </c>
      <c r="AF23" s="54"/>
      <c r="AG23" s="55"/>
      <c r="AH23" s="55"/>
      <c r="AI23" s="55"/>
      <c r="AJ23" s="56"/>
      <c r="AN23" s="204" t="s">
        <v>100</v>
      </c>
      <c r="AO23" s="203" t="s">
        <v>111</v>
      </c>
      <c r="AP23" s="203"/>
      <c r="AQ23" s="203"/>
      <c r="AR23" s="202">
        <f>J19</f>
        <v>1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147</v>
      </c>
      <c r="AE24" s="4">
        <f>AVERAGE(AE25:AE27)</f>
        <v>4.8999999999999995</v>
      </c>
      <c r="AF24" s="113" t="s">
        <v>89</v>
      </c>
      <c r="AG24" s="61"/>
      <c r="AH24" s="61"/>
      <c r="AI24" s="61"/>
      <c r="AJ24" s="62"/>
      <c r="AN24" s="204" t="s">
        <v>103</v>
      </c>
      <c r="AO24" s="203" t="s">
        <v>112</v>
      </c>
      <c r="AP24" s="203"/>
      <c r="AQ24" s="203"/>
      <c r="AR24" s="202">
        <f>K19</f>
        <v>2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49</v>
      </c>
      <c r="AE25" s="5">
        <f>AD25/10</f>
        <v>4.9000000000000004</v>
      </c>
      <c r="AF25" s="38"/>
      <c r="AG25" s="39"/>
      <c r="AH25" s="39"/>
      <c r="AI25" s="39"/>
      <c r="AJ25" s="40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4.69625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50</v>
      </c>
      <c r="AE26" s="6">
        <f t="shared" ref="AE26:AE27" si="7">AD26/10</f>
        <v>5</v>
      </c>
      <c r="AF26" s="46"/>
      <c r="AG26" s="47"/>
      <c r="AH26" s="47"/>
      <c r="AI26" s="47"/>
      <c r="AJ26" s="48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48</v>
      </c>
      <c r="AE27" s="8">
        <f t="shared" si="7"/>
        <v>4.8</v>
      </c>
      <c r="AF27" s="68"/>
      <c r="AG27" s="69"/>
      <c r="AH27" s="69"/>
      <c r="AI27" s="69"/>
      <c r="AJ27" s="7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702</v>
      </c>
      <c r="AE28" s="2">
        <f>AVERAGE(AE9,AE14,AE20,AE24)</f>
        <v>4.69625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9" zoomScale="120" zoomScaleNormal="120" workbookViewId="0">
      <selection activeCell="AT35" sqref="AT35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81</v>
      </c>
      <c r="E4" s="179"/>
      <c r="F4" s="179"/>
      <c r="H4" s="13"/>
      <c r="T4" s="178" t="s">
        <v>4</v>
      </c>
      <c r="U4" s="178"/>
      <c r="V4" s="105" t="str">
        <f>D4</f>
        <v>ขุมเงิน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4">
        <v>0</v>
      </c>
      <c r="J9" s="85">
        <v>0</v>
      </c>
      <c r="K9" s="85">
        <v>1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178</v>
      </c>
      <c r="AE9" s="109">
        <f>AVERAGE(AE10:AE13)</f>
        <v>4.45</v>
      </c>
      <c r="AF9" s="112"/>
      <c r="AG9" s="132" t="s">
        <v>89</v>
      </c>
      <c r="AH9" s="114"/>
      <c r="AI9" s="114"/>
      <c r="AJ9" s="115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1</v>
      </c>
      <c r="H10" s="101">
        <v>0</v>
      </c>
      <c r="I10" s="88">
        <v>0</v>
      </c>
      <c r="J10" s="89">
        <v>0</v>
      </c>
      <c r="K10" s="89">
        <v>1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48</v>
      </c>
      <c r="AE10" s="157">
        <f>AD10/10</f>
        <v>4.8</v>
      </c>
      <c r="AF10" s="116"/>
      <c r="AG10" s="117"/>
      <c r="AH10" s="117"/>
      <c r="AI10" s="117"/>
      <c r="AJ10" s="118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1</v>
      </c>
      <c r="G11" s="89">
        <v>0</v>
      </c>
      <c r="H11" s="101">
        <v>0</v>
      </c>
      <c r="I11" s="88">
        <v>0</v>
      </c>
      <c r="J11" s="89">
        <v>0</v>
      </c>
      <c r="K11" s="89">
        <v>1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42</v>
      </c>
      <c r="AE11" s="157">
        <f t="shared" ref="AE11:AE13" si="1">AD11/10</f>
        <v>4.2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8">
        <v>0</v>
      </c>
      <c r="J12" s="89">
        <v>0</v>
      </c>
      <c r="K12" s="89">
        <v>1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45</v>
      </c>
      <c r="AE12" s="157">
        <f t="shared" si="1"/>
        <v>4.5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8">
        <v>0</v>
      </c>
      <c r="J13" s="89">
        <v>0</v>
      </c>
      <c r="K13" s="89">
        <v>1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43</v>
      </c>
      <c r="AE13" s="157">
        <f t="shared" si="1"/>
        <v>4.3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4.45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8">
        <v>1</v>
      </c>
      <c r="J14" s="89">
        <v>0</v>
      </c>
      <c r="K14" s="89">
        <v>0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223</v>
      </c>
      <c r="AE14" s="109">
        <f>AVERAGE(AE15:AE19)</f>
        <v>4.46</v>
      </c>
      <c r="AF14" s="112"/>
      <c r="AG14" s="132" t="s">
        <v>89</v>
      </c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8">
        <v>0</v>
      </c>
      <c r="J15" s="89">
        <v>0</v>
      </c>
      <c r="K15" s="89">
        <v>1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48</v>
      </c>
      <c r="AE15" s="157">
        <f>AD15/10</f>
        <v>4.8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1</v>
      </c>
      <c r="G16" s="89">
        <v>0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47</v>
      </c>
      <c r="AE16" s="158">
        <f t="shared" ref="AE16:AE19" si="2">AD16/10</f>
        <v>4.7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4.46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8">
        <v>0</v>
      </c>
      <c r="J17" s="89">
        <v>0</v>
      </c>
      <c r="K17" s="89">
        <v>1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41</v>
      </c>
      <c r="AE17" s="158">
        <f t="shared" si="2"/>
        <v>4.0999999999999996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44</v>
      </c>
      <c r="AE18" s="158">
        <f t="shared" si="2"/>
        <v>4.4000000000000004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2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2</v>
      </c>
      <c r="G19" s="100">
        <f t="shared" si="3"/>
        <v>8</v>
      </c>
      <c r="H19" s="97">
        <f t="shared" si="3"/>
        <v>0</v>
      </c>
      <c r="I19" s="99">
        <f>SUM(I9:I18)</f>
        <v>3</v>
      </c>
      <c r="J19" s="100">
        <f t="shared" ref="J19:O19" si="4">SUM(J9:J18)</f>
        <v>0</v>
      </c>
      <c r="K19" s="100">
        <f t="shared" si="4"/>
        <v>7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43</v>
      </c>
      <c r="AE19" s="158">
        <f t="shared" si="2"/>
        <v>4.3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8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4.5333333333333332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136</v>
      </c>
      <c r="AE20" s="109">
        <f>AVERAGE(AE21:AE23)</f>
        <v>4.5333333333333332</v>
      </c>
      <c r="AF20" s="132" t="s">
        <v>89</v>
      </c>
      <c r="AG20" s="114"/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0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47</v>
      </c>
      <c r="AE21" s="157">
        <f>AD21/10</f>
        <v>4.7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43</v>
      </c>
      <c r="AE22" s="158">
        <f t="shared" ref="AE22:AE23" si="6">AD22/10</f>
        <v>4.3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3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4.333333333333333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46</v>
      </c>
      <c r="AE23" s="159">
        <f t="shared" si="6"/>
        <v>4.5999999999999996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130</v>
      </c>
      <c r="AE24" s="109">
        <f>AVERAGE(AE25:AE27)</f>
        <v>4.333333333333333</v>
      </c>
      <c r="AF24" s="125"/>
      <c r="AG24" s="132" t="s">
        <v>89</v>
      </c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7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44</v>
      </c>
      <c r="AE25" s="157">
        <f>AD25/10</f>
        <v>4.4000000000000004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4.4441666666666668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43</v>
      </c>
      <c r="AE26" s="158">
        <f t="shared" ref="AE26:AE27" si="7">AD26/10</f>
        <v>4.3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43</v>
      </c>
      <c r="AE27" s="160">
        <f t="shared" si="7"/>
        <v>4.3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667</v>
      </c>
      <c r="AE28" s="161">
        <f>AVERAGE(AE9,AE14,AE20,AE24)</f>
        <v>4.4441666666666668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9" zoomScale="120" zoomScaleNormal="120" workbookViewId="0">
      <selection activeCell="AV36" sqref="AV36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82</v>
      </c>
      <c r="E4" s="179"/>
      <c r="F4" s="179"/>
      <c r="H4" s="13"/>
      <c r="T4" s="178" t="s">
        <v>4</v>
      </c>
      <c r="U4" s="178"/>
      <c r="V4" s="105" t="str">
        <f>D4</f>
        <v>ทุ่งนางโอก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5">
        <v>0</v>
      </c>
      <c r="J9" s="85">
        <v>0</v>
      </c>
      <c r="K9" s="85">
        <v>1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178</v>
      </c>
      <c r="AE9" s="3">
        <f>AVERAGE(AE10:AE13)</f>
        <v>4.45</v>
      </c>
      <c r="AF9" s="112"/>
      <c r="AG9" s="131" t="s">
        <v>89</v>
      </c>
      <c r="AH9" s="114"/>
      <c r="AI9" s="114"/>
      <c r="AJ9" s="115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1</v>
      </c>
      <c r="H10" s="101">
        <v>0</v>
      </c>
      <c r="I10" s="89"/>
      <c r="J10" s="89">
        <v>0</v>
      </c>
      <c r="K10" s="89">
        <v>1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48</v>
      </c>
      <c r="AE10" s="5">
        <f>AD10/10</f>
        <v>4.8</v>
      </c>
      <c r="AF10" s="116"/>
      <c r="AG10" s="117"/>
      <c r="AH10" s="117"/>
      <c r="AI10" s="117"/>
      <c r="AJ10" s="118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1</v>
      </c>
      <c r="G11" s="89">
        <v>0</v>
      </c>
      <c r="H11" s="101">
        <v>0</v>
      </c>
      <c r="I11" s="89"/>
      <c r="J11" s="89">
        <v>0</v>
      </c>
      <c r="K11" s="89">
        <v>1</v>
      </c>
      <c r="L11" s="89">
        <v>0</v>
      </c>
      <c r="M11" s="90">
        <v>0</v>
      </c>
      <c r="N11" s="89">
        <v>0</v>
      </c>
      <c r="O11" s="89">
        <v>0</v>
      </c>
      <c r="P11" s="89">
        <v>0</v>
      </c>
      <c r="Q11" s="89">
        <v>1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42</v>
      </c>
      <c r="AE11" s="5">
        <f t="shared" ref="AE11:AE13" si="1">AD11/10</f>
        <v>4.2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9"/>
      <c r="J12" s="89">
        <v>0</v>
      </c>
      <c r="K12" s="89">
        <v>1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45</v>
      </c>
      <c r="AE12" s="5">
        <f t="shared" si="1"/>
        <v>4.5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9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43</v>
      </c>
      <c r="AE13" s="5">
        <f t="shared" si="1"/>
        <v>4.3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4.45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9"/>
      <c r="J14" s="89">
        <v>0</v>
      </c>
      <c r="K14" s="89">
        <v>1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223</v>
      </c>
      <c r="AE14" s="3">
        <f>AVERAGE(AE15:AE19)</f>
        <v>4.46</v>
      </c>
      <c r="AF14" s="112"/>
      <c r="AG14" s="131" t="s">
        <v>89</v>
      </c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9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48</v>
      </c>
      <c r="AE15" s="5">
        <f>AD15/10</f>
        <v>4.8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9"/>
      <c r="J16" s="89">
        <v>0</v>
      </c>
      <c r="K16" s="89">
        <v>1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47</v>
      </c>
      <c r="AE16" s="6">
        <f t="shared" ref="AE16:AE19" si="2">AD16/10</f>
        <v>4.7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4.46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1</v>
      </c>
      <c r="G17" s="89"/>
      <c r="H17" s="101">
        <v>0</v>
      </c>
      <c r="I17" s="89"/>
      <c r="J17" s="89">
        <v>0</v>
      </c>
      <c r="K17" s="89">
        <v>1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41</v>
      </c>
      <c r="AE17" s="6">
        <f t="shared" si="2"/>
        <v>4.0999999999999996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93">
        <v>1</v>
      </c>
      <c r="H18" s="101">
        <v>0</v>
      </c>
      <c r="I18" s="93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44</v>
      </c>
      <c r="AE18" s="6">
        <f t="shared" si="2"/>
        <v>4.4000000000000004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2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2</v>
      </c>
      <c r="G19" s="100">
        <f t="shared" si="3"/>
        <v>8</v>
      </c>
      <c r="H19" s="97">
        <f t="shared" si="3"/>
        <v>0</v>
      </c>
      <c r="I19" s="99">
        <f>SUM(I9:I18)</f>
        <v>3</v>
      </c>
      <c r="J19" s="100">
        <f t="shared" ref="J19:O19" si="4">SUM(J9:J18)</f>
        <v>0</v>
      </c>
      <c r="K19" s="100">
        <f t="shared" si="4"/>
        <v>7</v>
      </c>
      <c r="L19" s="100">
        <f t="shared" si="4"/>
        <v>0</v>
      </c>
      <c r="M19" s="97">
        <f t="shared" si="4"/>
        <v>0</v>
      </c>
      <c r="N19" s="99">
        <f t="shared" si="4"/>
        <v>9</v>
      </c>
      <c r="O19" s="100">
        <f t="shared" si="4"/>
        <v>0</v>
      </c>
      <c r="P19" s="100">
        <f>SUM(P9:P18)</f>
        <v>0</v>
      </c>
      <c r="Q19" s="100">
        <f t="shared" ref="Q19:R19" si="5">SUM(Q9:Q18)</f>
        <v>1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43</v>
      </c>
      <c r="AE19" s="6">
        <f t="shared" si="2"/>
        <v>4.3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8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4.5666666666666664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137</v>
      </c>
      <c r="AE20" s="4">
        <f>AVERAGE(AE21:AE23)</f>
        <v>4.5666666666666664</v>
      </c>
      <c r="AF20" s="131" t="s">
        <v>89</v>
      </c>
      <c r="AG20" s="114"/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0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47</v>
      </c>
      <c r="AE21" s="5">
        <f>AD21/10</f>
        <v>4.7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43</v>
      </c>
      <c r="AE22" s="6">
        <f t="shared" ref="AE22:AE23" si="6">AD22/10</f>
        <v>4.3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3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4.333333333333333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47</v>
      </c>
      <c r="AE23" s="7">
        <f t="shared" si="6"/>
        <v>4.7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130</v>
      </c>
      <c r="AE24" s="4">
        <f>AVERAGE(AE25:AE27)</f>
        <v>4.333333333333333</v>
      </c>
      <c r="AF24" s="125"/>
      <c r="AG24" s="131" t="s">
        <v>89</v>
      </c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7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44</v>
      </c>
      <c r="AE25" s="5">
        <f>AD25/10</f>
        <v>4.4000000000000004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4.4524999999999997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43</v>
      </c>
      <c r="AE26" s="6">
        <f t="shared" ref="AE26:AE27" si="7">AD26/10</f>
        <v>4.3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43</v>
      </c>
      <c r="AE27" s="8">
        <f t="shared" si="7"/>
        <v>4.3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668</v>
      </c>
      <c r="AE28" s="2">
        <f>AVERAGE(AE9,AE14,AE20,AE24)</f>
        <v>4.4524999999999997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9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6" zoomScale="120" zoomScaleNormal="120" workbookViewId="0">
      <selection activeCell="AW32" sqref="AW32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83</v>
      </c>
      <c r="E4" s="179"/>
      <c r="F4" s="179"/>
      <c r="H4" s="13"/>
      <c r="T4" s="178" t="s">
        <v>4</v>
      </c>
      <c r="U4" s="178"/>
      <c r="V4" s="105" t="str">
        <f>D4</f>
        <v>หนองเรือ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4">
        <v>1</v>
      </c>
      <c r="J9" s="85">
        <v>0</v>
      </c>
      <c r="K9" s="85">
        <v>0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183</v>
      </c>
      <c r="AE9" s="3">
        <f>AVERAGE(AE10:AE13)</f>
        <v>4.5749999999999993</v>
      </c>
      <c r="AF9" s="113" t="s">
        <v>89</v>
      </c>
      <c r="AG9" s="30"/>
      <c r="AH9" s="31"/>
      <c r="AI9" s="31"/>
      <c r="AJ9" s="32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1</v>
      </c>
      <c r="G10" s="89">
        <v>0</v>
      </c>
      <c r="H10" s="101">
        <v>0</v>
      </c>
      <c r="I10" s="88">
        <v>0</v>
      </c>
      <c r="J10" s="89">
        <v>0</v>
      </c>
      <c r="K10" s="89">
        <v>1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45</v>
      </c>
      <c r="AE10" s="5">
        <f>AD10/10</f>
        <v>4.5</v>
      </c>
      <c r="AF10" s="38"/>
      <c r="AG10" s="39"/>
      <c r="AH10" s="39"/>
      <c r="AI10" s="39"/>
      <c r="AJ10" s="40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8">
        <v>1</v>
      </c>
      <c r="J11" s="89">
        <v>0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47</v>
      </c>
      <c r="AE11" s="5">
        <f t="shared" ref="AE11:AE13" si="1">AD11/10</f>
        <v>4.7</v>
      </c>
      <c r="AF11" s="46"/>
      <c r="AG11" s="47"/>
      <c r="AH11" s="47"/>
      <c r="AI11" s="47"/>
      <c r="AJ11" s="48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8">
        <v>1</v>
      </c>
      <c r="J12" s="89">
        <v>0</v>
      </c>
      <c r="K12" s="89">
        <v>0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45</v>
      </c>
      <c r="AE12" s="5">
        <f t="shared" si="1"/>
        <v>4.5</v>
      </c>
      <c r="AF12" s="46"/>
      <c r="AG12" s="47"/>
      <c r="AH12" s="47"/>
      <c r="AI12" s="47"/>
      <c r="AJ12" s="48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8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46</v>
      </c>
      <c r="AE13" s="5">
        <f t="shared" si="1"/>
        <v>4.5999999999999996</v>
      </c>
      <c r="AF13" s="54"/>
      <c r="AG13" s="55"/>
      <c r="AH13" s="55"/>
      <c r="AI13" s="55"/>
      <c r="AJ13" s="56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4.5749999999999993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8">
        <v>1</v>
      </c>
      <c r="J14" s="89">
        <v>0</v>
      </c>
      <c r="K14" s="89">
        <v>0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212</v>
      </c>
      <c r="AE14" s="3">
        <f>AVERAGE(AE15:AE19)</f>
        <v>4.2399999999999993</v>
      </c>
      <c r="AF14" s="29"/>
      <c r="AG14" s="113" t="s">
        <v>89</v>
      </c>
      <c r="AH14" s="31"/>
      <c r="AI14" s="31"/>
      <c r="AJ14" s="32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8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41</v>
      </c>
      <c r="AE15" s="5">
        <f>AD15/10</f>
        <v>4.0999999999999996</v>
      </c>
      <c r="AF15" s="38"/>
      <c r="AG15" s="39"/>
      <c r="AH15" s="39"/>
      <c r="AI15" s="39"/>
      <c r="AJ15" s="40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41</v>
      </c>
      <c r="AE16" s="6">
        <f t="shared" ref="AE16:AE19" si="2">AD16/10</f>
        <v>4.0999999999999996</v>
      </c>
      <c r="AF16" s="46"/>
      <c r="AG16" s="47"/>
      <c r="AH16" s="47"/>
      <c r="AI16" s="47"/>
      <c r="AJ16" s="48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4.2399999999999993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41</v>
      </c>
      <c r="AE17" s="6">
        <f t="shared" si="2"/>
        <v>4.0999999999999996</v>
      </c>
      <c r="AF17" s="46"/>
      <c r="AG17" s="47"/>
      <c r="AH17" s="47"/>
      <c r="AI17" s="47"/>
      <c r="AJ17" s="48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45</v>
      </c>
      <c r="AE18" s="6">
        <f t="shared" si="2"/>
        <v>4.5</v>
      </c>
      <c r="AF18" s="46"/>
      <c r="AG18" s="47"/>
      <c r="AH18" s="47"/>
      <c r="AI18" s="47"/>
      <c r="AJ18" s="48"/>
      <c r="AN18" s="204" t="s">
        <v>100</v>
      </c>
      <c r="AO18" s="203" t="s">
        <v>106</v>
      </c>
      <c r="AP18" s="203"/>
      <c r="AQ18" s="203"/>
      <c r="AR18" s="202">
        <f>F19</f>
        <v>1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1</v>
      </c>
      <c r="G19" s="100">
        <f t="shared" si="3"/>
        <v>9</v>
      </c>
      <c r="H19" s="97">
        <f t="shared" si="3"/>
        <v>0</v>
      </c>
      <c r="I19" s="99">
        <f>SUM(I9:I18)</f>
        <v>9</v>
      </c>
      <c r="J19" s="100">
        <f t="shared" ref="J19:O19" si="4">SUM(J9:J18)</f>
        <v>0</v>
      </c>
      <c r="K19" s="100">
        <f t="shared" si="4"/>
        <v>1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44</v>
      </c>
      <c r="AE19" s="6">
        <f t="shared" si="2"/>
        <v>4.4000000000000004</v>
      </c>
      <c r="AF19" s="54"/>
      <c r="AG19" s="55"/>
      <c r="AH19" s="55"/>
      <c r="AI19" s="55"/>
      <c r="AJ19" s="56"/>
      <c r="AN19" s="204" t="s">
        <v>103</v>
      </c>
      <c r="AO19" s="203" t="s">
        <v>107</v>
      </c>
      <c r="AP19" s="203"/>
      <c r="AQ19" s="203"/>
      <c r="AR19" s="202">
        <f>G19</f>
        <v>9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4.5333333333333332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136</v>
      </c>
      <c r="AE20" s="4">
        <f>AVERAGE(AE21:AE23)</f>
        <v>4.5333333333333332</v>
      </c>
      <c r="AF20" s="113" t="s">
        <v>89</v>
      </c>
      <c r="AG20" s="31"/>
      <c r="AH20" s="31"/>
      <c r="AI20" s="31"/>
      <c r="AJ20" s="32"/>
      <c r="AN20" s="204" t="s">
        <v>104</v>
      </c>
      <c r="AO20" s="203" t="s">
        <v>108</v>
      </c>
      <c r="AP20" s="203"/>
      <c r="AQ20" s="203"/>
      <c r="AR20" s="202">
        <f>H19</f>
        <v>0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46</v>
      </c>
      <c r="AE21" s="5">
        <f>AD21/10</f>
        <v>4.5999999999999996</v>
      </c>
      <c r="AF21" s="38"/>
      <c r="AG21" s="39"/>
      <c r="AH21" s="39"/>
      <c r="AI21" s="39"/>
      <c r="AJ21" s="40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45</v>
      </c>
      <c r="AE22" s="6">
        <f t="shared" ref="AE22:AE23" si="6">AD22/10</f>
        <v>4.5</v>
      </c>
      <c r="AF22" s="46"/>
      <c r="AG22" s="47"/>
      <c r="AH22" s="47"/>
      <c r="AI22" s="47"/>
      <c r="AJ22" s="48"/>
      <c r="AN22" s="204" t="s">
        <v>99</v>
      </c>
      <c r="AO22" s="203" t="s">
        <v>110</v>
      </c>
      <c r="AP22" s="203"/>
      <c r="AQ22" s="203"/>
      <c r="AR22" s="202">
        <f>I19</f>
        <v>9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4.3666666666666663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45</v>
      </c>
      <c r="AE23" s="7">
        <f t="shared" si="6"/>
        <v>4.5</v>
      </c>
      <c r="AF23" s="54"/>
      <c r="AG23" s="55"/>
      <c r="AH23" s="55"/>
      <c r="AI23" s="55"/>
      <c r="AJ23" s="56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131</v>
      </c>
      <c r="AE24" s="4">
        <f>AVERAGE(AE25:AE27)</f>
        <v>4.3666666666666663</v>
      </c>
      <c r="AF24" s="60"/>
      <c r="AG24" s="113" t="s">
        <v>89</v>
      </c>
      <c r="AH24" s="61"/>
      <c r="AI24" s="61"/>
      <c r="AJ24" s="62"/>
      <c r="AN24" s="204" t="s">
        <v>103</v>
      </c>
      <c r="AO24" s="203" t="s">
        <v>112</v>
      </c>
      <c r="AP24" s="203"/>
      <c r="AQ24" s="203"/>
      <c r="AR24" s="202">
        <f>K19</f>
        <v>1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43</v>
      </c>
      <c r="AE25" s="5">
        <f>AD25/10</f>
        <v>4.3</v>
      </c>
      <c r="AF25" s="38"/>
      <c r="AG25" s="39"/>
      <c r="AH25" s="39"/>
      <c r="AI25" s="39"/>
      <c r="AJ25" s="40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4.4287499999999991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44</v>
      </c>
      <c r="AE26" s="6">
        <f t="shared" ref="AE26:AE27" si="7">AD26/10</f>
        <v>4.4000000000000004</v>
      </c>
      <c r="AF26" s="46"/>
      <c r="AG26" s="47"/>
      <c r="AH26" s="47"/>
      <c r="AI26" s="47"/>
      <c r="AJ26" s="48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44</v>
      </c>
      <c r="AE27" s="8">
        <f t="shared" si="7"/>
        <v>4.4000000000000004</v>
      </c>
      <c r="AF27" s="68"/>
      <c r="AG27" s="69"/>
      <c r="AH27" s="69"/>
      <c r="AI27" s="69"/>
      <c r="AJ27" s="7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662</v>
      </c>
      <c r="AE28" s="2">
        <f>AVERAGE(AE9,AE14,AE20,AE24)</f>
        <v>4.4287499999999991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abSelected="1" topLeftCell="AC22" zoomScale="120" zoomScaleNormal="120" workbookViewId="0">
      <selection activeCell="AW37" sqref="AW37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84</v>
      </c>
      <c r="E4" s="179"/>
      <c r="F4" s="179"/>
      <c r="H4" s="13"/>
      <c r="T4" s="178" t="s">
        <v>4</v>
      </c>
      <c r="U4" s="178"/>
      <c r="V4" s="106" t="str">
        <f>D4</f>
        <v>หนองเป็ด</v>
      </c>
      <c r="W4" s="107"/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1</v>
      </c>
      <c r="G9" s="85">
        <v>0</v>
      </c>
      <c r="H9" s="86">
        <v>0</v>
      </c>
      <c r="I9" s="84">
        <v>0</v>
      </c>
      <c r="J9" s="85">
        <v>0</v>
      </c>
      <c r="K9" s="85">
        <v>1</v>
      </c>
      <c r="L9" s="85">
        <v>0</v>
      </c>
      <c r="M9" s="86">
        <v>0</v>
      </c>
      <c r="N9" s="87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189</v>
      </c>
      <c r="AE9" s="3">
        <f>AVERAGE(AE10:AE13)</f>
        <v>4.7250000000000005</v>
      </c>
      <c r="AF9" s="113" t="s">
        <v>89</v>
      </c>
      <c r="AG9" s="114"/>
      <c r="AH9" s="114"/>
      <c r="AI9" s="114"/>
      <c r="AJ9" s="115"/>
      <c r="AN9" s="12" t="s">
        <v>92</v>
      </c>
    </row>
    <row r="10" spans="1:51" x14ac:dyDescent="0.3">
      <c r="A10" s="72">
        <v>2</v>
      </c>
      <c r="B10" s="88">
        <v>0</v>
      </c>
      <c r="C10" s="89">
        <v>1</v>
      </c>
      <c r="D10" s="96">
        <f>B10+C10</f>
        <v>1</v>
      </c>
      <c r="E10" s="88">
        <v>0</v>
      </c>
      <c r="F10" s="89">
        <v>0</v>
      </c>
      <c r="G10" s="89">
        <v>0</v>
      </c>
      <c r="H10" s="101">
        <v>1</v>
      </c>
      <c r="I10" s="88">
        <v>1</v>
      </c>
      <c r="J10" s="89">
        <v>0</v>
      </c>
      <c r="K10" s="89">
        <v>0</v>
      </c>
      <c r="L10" s="89">
        <v>0</v>
      </c>
      <c r="M10" s="90">
        <v>0</v>
      </c>
      <c r="N10" s="91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f>5+5+5+4+5+5+5+4+5+4</f>
        <v>47</v>
      </c>
      <c r="AE10" s="5">
        <f>AD10/10</f>
        <v>4.7</v>
      </c>
      <c r="AF10" s="116"/>
      <c r="AG10" s="117"/>
      <c r="AH10" s="117"/>
      <c r="AI10" s="117"/>
      <c r="AJ10" s="118"/>
    </row>
    <row r="11" spans="1:51" x14ac:dyDescent="0.3">
      <c r="A11" s="72">
        <v>3</v>
      </c>
      <c r="B11" s="88">
        <v>0</v>
      </c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8">
        <v>1</v>
      </c>
      <c r="J11" s="89">
        <v>0</v>
      </c>
      <c r="K11" s="89">
        <v>0</v>
      </c>
      <c r="L11" s="89">
        <v>0</v>
      </c>
      <c r="M11" s="90">
        <v>0</v>
      </c>
      <c r="N11" s="91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46</v>
      </c>
      <c r="AE11" s="5">
        <f t="shared" ref="AE11:AE13" si="1">AD11/10</f>
        <v>4.5999999999999996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>
        <v>0</v>
      </c>
      <c r="C12" s="89">
        <v>1</v>
      </c>
      <c r="D12" s="96">
        <f t="shared" si="0"/>
        <v>1</v>
      </c>
      <c r="E12" s="88">
        <v>0</v>
      </c>
      <c r="F12" s="89">
        <v>1</v>
      </c>
      <c r="G12" s="89">
        <v>0</v>
      </c>
      <c r="H12" s="101">
        <v>0</v>
      </c>
      <c r="I12" s="88">
        <v>0</v>
      </c>
      <c r="J12" s="89">
        <v>1</v>
      </c>
      <c r="K12" s="89">
        <v>0</v>
      </c>
      <c r="L12" s="89">
        <v>0</v>
      </c>
      <c r="M12" s="90">
        <v>0</v>
      </c>
      <c r="N12" s="91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49</v>
      </c>
      <c r="AE12" s="5">
        <f t="shared" si="1"/>
        <v>4.9000000000000004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>
        <v>0</v>
      </c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8">
        <v>1</v>
      </c>
      <c r="J13" s="89">
        <v>0</v>
      </c>
      <c r="K13" s="89">
        <v>0</v>
      </c>
      <c r="L13" s="89">
        <v>0</v>
      </c>
      <c r="M13" s="90">
        <v>0</v>
      </c>
      <c r="N13" s="91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47</v>
      </c>
      <c r="AE13" s="5">
        <f t="shared" si="1"/>
        <v>4.7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4.7250000000000005</v>
      </c>
    </row>
    <row r="14" spans="1:51" ht="20.25" thickBot="1" x14ac:dyDescent="0.35">
      <c r="A14" s="72">
        <v>6</v>
      </c>
      <c r="B14" s="88">
        <v>0</v>
      </c>
      <c r="C14" s="89">
        <v>1</v>
      </c>
      <c r="D14" s="96">
        <f t="shared" si="0"/>
        <v>1</v>
      </c>
      <c r="E14" s="88">
        <v>0</v>
      </c>
      <c r="F14" s="89">
        <v>1</v>
      </c>
      <c r="G14" s="89">
        <v>0</v>
      </c>
      <c r="H14" s="101">
        <v>0</v>
      </c>
      <c r="I14" s="88">
        <v>1</v>
      </c>
      <c r="J14" s="89">
        <v>0</v>
      </c>
      <c r="K14" s="89">
        <v>0</v>
      </c>
      <c r="L14" s="89">
        <v>0</v>
      </c>
      <c r="M14" s="90">
        <v>0</v>
      </c>
      <c r="N14" s="91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224</v>
      </c>
      <c r="AE14" s="3">
        <f>AVERAGE(AE15:AE19)</f>
        <v>4.4799999999999995</v>
      </c>
      <c r="AF14" s="112"/>
      <c r="AG14" s="113" t="s">
        <v>89</v>
      </c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1" x14ac:dyDescent="0.3">
      <c r="A15" s="72">
        <v>7</v>
      </c>
      <c r="B15" s="88">
        <v>0</v>
      </c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8">
        <v>1</v>
      </c>
      <c r="J15" s="89">
        <v>0</v>
      </c>
      <c r="K15" s="89">
        <v>0</v>
      </c>
      <c r="L15" s="89">
        <v>0</v>
      </c>
      <c r="M15" s="90">
        <v>0</v>
      </c>
      <c r="N15" s="91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43</v>
      </c>
      <c r="AE15" s="5">
        <f>AD15/10</f>
        <v>4.3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>
        <v>0</v>
      </c>
      <c r="C16" s="89">
        <v>1</v>
      </c>
      <c r="D16" s="96">
        <f t="shared" si="0"/>
        <v>1</v>
      </c>
      <c r="E16" s="88">
        <v>0</v>
      </c>
      <c r="F16" s="89">
        <v>1</v>
      </c>
      <c r="G16" s="89">
        <v>0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91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46</v>
      </c>
      <c r="AE16" s="6">
        <f t="shared" ref="AE16:AE19" si="2">AD16/10</f>
        <v>4.5999999999999996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4.4799999999999995</v>
      </c>
    </row>
    <row r="17" spans="1:49" x14ac:dyDescent="0.3">
      <c r="A17" s="72">
        <v>9</v>
      </c>
      <c r="B17" s="88">
        <v>0</v>
      </c>
      <c r="C17" s="89">
        <v>1</v>
      </c>
      <c r="D17" s="96">
        <f t="shared" si="0"/>
        <v>1</v>
      </c>
      <c r="E17" s="88">
        <v>0</v>
      </c>
      <c r="F17" s="89">
        <v>1</v>
      </c>
      <c r="G17" s="89">
        <v>0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91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43</v>
      </c>
      <c r="AE17" s="6">
        <f t="shared" si="2"/>
        <v>4.3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>
        <v>0</v>
      </c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0</v>
      </c>
      <c r="J18" s="89">
        <v>0</v>
      </c>
      <c r="K18" s="89">
        <v>1</v>
      </c>
      <c r="L18" s="89">
        <v>0</v>
      </c>
      <c r="M18" s="90">
        <v>0</v>
      </c>
      <c r="N18" s="91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46</v>
      </c>
      <c r="AE18" s="6">
        <f t="shared" si="2"/>
        <v>4.5999999999999996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5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5</v>
      </c>
      <c r="G19" s="100">
        <f t="shared" si="3"/>
        <v>4</v>
      </c>
      <c r="H19" s="97">
        <f t="shared" si="3"/>
        <v>1</v>
      </c>
      <c r="I19" s="99">
        <f>SUM(I9:I18)</f>
        <v>7</v>
      </c>
      <c r="J19" s="100">
        <f t="shared" ref="J19:O19" si="4">SUM(J9:J18)</f>
        <v>1</v>
      </c>
      <c r="K19" s="100">
        <f t="shared" si="4"/>
        <v>2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46</v>
      </c>
      <c r="AE19" s="6">
        <f t="shared" si="2"/>
        <v>4.5999999999999996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4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4.8333333333333339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145</v>
      </c>
      <c r="AE20" s="4">
        <f>AVERAGE(AE21:AE23)</f>
        <v>4.8333333333333339</v>
      </c>
      <c r="AF20" s="113" t="s">
        <v>89</v>
      </c>
      <c r="AG20" s="114"/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1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47</v>
      </c>
      <c r="AE21" s="5">
        <f>AD21/10</f>
        <v>4.7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49</v>
      </c>
      <c r="AE22" s="6">
        <f t="shared" ref="AE22:AE23" si="6">AD22/10</f>
        <v>4.9000000000000004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7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4.3999999999999995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49</v>
      </c>
      <c r="AE23" s="7">
        <f t="shared" si="6"/>
        <v>4.9000000000000004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1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132</v>
      </c>
      <c r="AE24" s="4">
        <f>AVERAGE(AE25:AE27)</f>
        <v>4.3999999999999995</v>
      </c>
      <c r="AF24" s="125"/>
      <c r="AG24" s="113" t="s">
        <v>89</v>
      </c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2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39</v>
      </c>
      <c r="AE25" s="5">
        <f>AD25/10</f>
        <v>3.9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4.6095833333333331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46</v>
      </c>
      <c r="AE26" s="6">
        <f t="shared" ref="AE26:AE27" si="7">AD26/10</f>
        <v>4.5999999999999996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47</v>
      </c>
      <c r="AE27" s="8">
        <f t="shared" si="7"/>
        <v>4.7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92" t="s">
        <v>64</v>
      </c>
      <c r="U28" s="193"/>
      <c r="V28" s="193"/>
      <c r="W28" s="193"/>
      <c r="X28" s="193"/>
      <c r="Y28" s="193"/>
      <c r="Z28" s="193"/>
      <c r="AA28" s="193"/>
      <c r="AB28" s="193"/>
      <c r="AC28" s="194"/>
      <c r="AD28" s="1">
        <f>AD9+AD14+AD20+AD24</f>
        <v>690</v>
      </c>
      <c r="AE28" s="2">
        <f>AVERAGE(AE9,AE14,AE20,AE24)</f>
        <v>4.6095833333333331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6"/>
  <sheetViews>
    <sheetView showGridLines="0" topLeftCell="X16" zoomScaleNormal="100" workbookViewId="0">
      <selection activeCell="AY31" sqref="AY31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29" width="6.125" style="12" customWidth="1"/>
    <col min="30" max="30" width="8.375" style="12" bestFit="1" customWidth="1"/>
    <col min="3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0" t="s">
        <v>127</v>
      </c>
      <c r="C4" s="10"/>
      <c r="D4" s="240"/>
      <c r="E4" s="240"/>
      <c r="F4" s="240"/>
      <c r="H4" s="13"/>
      <c r="T4" s="10" t="s">
        <v>127</v>
      </c>
      <c r="U4" s="10"/>
      <c r="V4" s="106"/>
      <c r="W4" s="107"/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  <c r="AO7" s="242"/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900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199" t="s">
        <v>91</v>
      </c>
      <c r="AO8" s="242"/>
    </row>
    <row r="9" spans="1:51" ht="21" thickBot="1" x14ac:dyDescent="0.35">
      <c r="A9" s="71">
        <v>1</v>
      </c>
      <c r="B9" s="84">
        <f>เมือง!B9+คำใหญ่!B9+ตาดทอง!B9+สำราญ!B9+ค้อเหนือ!B9+ดู่ทุ่ง!B9+เดิด!B9+ขั้นได!B9+ทุ่งแต้!B9+สิงห์!B9+สะไมย์!B9+เขื่องคำ!B9+หิน!B9+คู!B9+ขุมเงิน!B9+นางโอก!B9+เรือ!B9+เป็ด!B9</f>
        <v>0</v>
      </c>
      <c r="C9" s="85">
        <f>เมือง!C9+คำใหญ่!C9+ตาดทอง!C9+สำราญ!C9+ค้อเหนือ!C9+ดู่ทุ่ง!C9+เดิด!C9+ขั้นได!C9+ทุ่งแต้!C9+สิงห์!C9+สะไมย์!C9+เขื่องคำ!C9+หิน!C9+คู!C9+ขุมเงิน!C9+นางโอก!C9+เรือ!C9+เป็ด!C9</f>
        <v>18</v>
      </c>
      <c r="D9" s="95">
        <f>B9+C9</f>
        <v>18</v>
      </c>
      <c r="E9" s="84">
        <f>เมือง!E9+คำใหญ่!E9+ตาดทอง!E9+สำราญ!E9+ค้อเหนือ!E9+ดู่ทุ่ง!E9+เดิด!E9+ขั้นได!E9+ทุ่งแต้!E9+สิงห์!E9+สะไมย์!E9+เขื่องคำ!E9+หิน!E9+คู!E9+ขุมเงิน!E9+นางโอก!E9+เรือ!E9+เป็ด!E9</f>
        <v>1</v>
      </c>
      <c r="F9" s="85">
        <f>เมือง!F9+คำใหญ่!F9+ตาดทอง!F9+สำราญ!F9+ค้อเหนือ!F9+ดู่ทุ่ง!F9+เดิด!F9+ขั้นได!F9+ทุ่งแต้!F9+สิงห์!F9+สะไมย์!F9+เขื่องคำ!F9+หิน!F9+คู!F9+ขุมเงิน!F9+นางโอก!F9+เรือ!F9+เป็ด!F9</f>
        <v>3</v>
      </c>
      <c r="G9" s="85">
        <f>เมือง!G9+คำใหญ่!G9+ตาดทอง!G9+สำราญ!G9+ค้อเหนือ!G9+ดู่ทุ่ง!G9+เดิด!G9+ขั้นได!G9+ทุ่งแต้!G9+สิงห์!G9+สะไมย์!G9+เขื่องคำ!G9+หิน!G9+คู!G9+ขุมเงิน!G9+นางโอก!G9+เรือ!G9+เป็ด!G9</f>
        <v>12</v>
      </c>
      <c r="H9" s="86">
        <f>เมือง!H9+คำใหญ่!H9+ตาดทอง!H9+สำราญ!H9+ค้อเหนือ!H9+ดู่ทุ่ง!H9+เดิด!H9+ขั้นได!H9+ทุ่งแต้!H9+สิงห์!H9+สะไมย์!H9+เขื่องคำ!H9+หิน!H9+คู!H9+ขุมเงิน!H9+นางโอก!H9+เรือ!H9+เป็ด!H9</f>
        <v>2</v>
      </c>
      <c r="I9" s="84">
        <f>เมือง!I9+คำใหญ่!I9+ตาดทอง!I9+สำราญ!I9+ค้อเหนือ!I9+ดู่ทุ่ง!I9+เดิด!I9+ขั้นได!I9+ทุ่งแต้!I9+สิงห์!I9+สะไมย์!I9+เขื่องคำ!I9+หิน!I9+คู!I9+ขุมเงิน!I9+นางโอก!I9+เรือ!I9+เป็ด!I9</f>
        <v>10</v>
      </c>
      <c r="J9" s="85">
        <f>เมือง!J9+คำใหญ่!J9+ตาดทอง!J9+สำราญ!J9+ค้อเหนือ!J9+ดู่ทุ่ง!J9+เดิด!J9+ขั้นได!J9+ทุ่งแต้!J9+สิงห์!J9+สะไมย์!J9+เขื่องคำ!J9+หิน!J9+คู!J9+ขุมเงิน!J9+นางโอก!J9+เรือ!J9+เป็ด!J9</f>
        <v>3</v>
      </c>
      <c r="K9" s="85">
        <f>เมือง!K9+คำใหญ่!K9+ตาดทอง!K9+สำราญ!K9+ค้อเหนือ!K9+ดู่ทุ่ง!K9+เดิด!K9+ขั้นได!K9+ทุ่งแต้!K9+สิงห์!K9+สะไมย์!K9+เขื่องคำ!K9+หิน!K9+คู!K9+ขุมเงิน!K9+นางโอก!K9+เรือ!K9+เป็ด!K9</f>
        <v>4</v>
      </c>
      <c r="L9" s="85">
        <f>เมือง!L9+คำใหญ่!L9+ตาดทอง!L9+สำราญ!L9+ค้อเหนือ!L9+ดู่ทุ่ง!L9+เดิด!L9+ขั้นได!L9+ทุ่งแต้!L9+สิงห์!L9+สะไมย์!L9+เขื่องคำ!L9+หิน!L9+คู!L9+ขุมเงิน!L9+นางโอก!L9+เรือ!L9+เป็ด!L9</f>
        <v>1</v>
      </c>
      <c r="M9" s="86">
        <f>เมือง!M9+คำใหญ่!M9+ตาดทอง!M9+สำราญ!M9+ค้อเหนือ!M9+ดู่ทุ่ง!M9+เดิด!M9+ขั้นได!M9+ทุ่งแต้!M9+สิงห์!M9+สะไมย์!M9+เขื่องคำ!M9+หิน!M9+คู!M9+ขุมเงิน!M9+นางโอก!M9+เรือ!M9+เป็ด!M9</f>
        <v>0</v>
      </c>
      <c r="N9" s="87">
        <f>เมือง!N9+คำใหญ่!N9+ตาดทอง!N9+สำราญ!N9+ค้อเหนือ!N9+ดู่ทุ่ง!N9+เดิด!N9+ขั้นได!N9+ทุ่งแต้!N9+สิงห์!N9+สะไมย์!N9+เขื่องคำ!N9+หิน!N9+คู!N9+ขุมเงิน!N9+นางโอก!N9+เรือ!N9+เป็ด!N9</f>
        <v>15</v>
      </c>
      <c r="O9" s="85">
        <f>เมือง!O9+คำใหญ่!O9+ตาดทอง!O9+สำราญ!O9+ค้อเหนือ!O9+ดู่ทุ่ง!O9+เดิด!O9+ขั้นได!O9+ทุ่งแต้!O9+สิงห์!O9+สะไมย์!O9+เขื่องคำ!O9+หิน!O9+คู!O9+ขุมเงิน!O9+นางโอก!O9+เรือ!O9+เป็ด!O9</f>
        <v>0</v>
      </c>
      <c r="P9" s="85">
        <f>เมือง!P9+คำใหญ่!P9+ตาดทอง!P9+สำราญ!P9+ค้อเหนือ!P9+ดู่ทุ่ง!P9+เดิด!P9+ขั้นได!P9+ทุ่งแต้!P9+สิงห์!P9+สะไมย์!P9+เขื่องคำ!P9+หิน!P9+คู!P9+ขุมเงิน!P9+นางโอก!P9+เรือ!P9+เป็ด!P9</f>
        <v>2</v>
      </c>
      <c r="Q9" s="85">
        <f>เมือง!Q9+คำใหญ่!Q9+ตาดทอง!Q9+สำราญ!Q9+ค้อเหนือ!Q9+ดู่ทุ่ง!Q9+เดิด!Q9+ขั้นได!Q9+ทุ่งแต้!Q9+สิงห์!Q9+สะไมย์!Q9+เขื่องคำ!Q9+หิน!Q9+คู!Q9+ขุมเงิน!Q9+นางโอก!Q9+เรือ!Q9+เป็ด!Q9</f>
        <v>0</v>
      </c>
      <c r="R9" s="86">
        <f>เมือง!R9+คำใหญ่!R9+ตาดทอง!R9+สำราญ!R9+ค้อเหนือ!R9+ดู่ทุ่ง!R9+เดิด!R9+ขั้นได!R9+ทุ่งแต้!R9+สิงห์!R9+สะไมย์!R9+เขื่องคำ!R9+หิน!R9+คู!R9+ขุมเงิน!R9+นางโอก!R9+เรือ!R9+เป็ด!R9</f>
        <v>1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212">
        <f>เมือง!AD9+คำใหญ่!AD9+ตาดทอง!AD9+สำราญ!AD9+ค้อเหนือ!AD9+ดู่ทุ่ง!AD9+เดิด!AD9+ขั้นได!AD9+ทุ่งแต้!AD9+สิงห์!AD9+สะไมย์!AD9+เขื่องคำ!AD9+หิน!AD9+คู!AD9+ขุมเงิน!AD9+นางโอก!AD9+เรือ!AD9+เป็ด!AD9</f>
        <v>3256</v>
      </c>
      <c r="AE9" s="213">
        <f>AVERAGE(AE10:AE13)</f>
        <v>4.5222222222222221</v>
      </c>
      <c r="AF9" s="237" t="s">
        <v>89</v>
      </c>
      <c r="AG9" s="221"/>
      <c r="AH9" s="221"/>
      <c r="AI9" s="221"/>
      <c r="AJ9" s="222"/>
      <c r="AN9" s="255" t="s">
        <v>92</v>
      </c>
      <c r="AO9" s="255"/>
      <c r="AP9" s="239"/>
      <c r="AQ9" s="239"/>
      <c r="AR9" s="239"/>
      <c r="AS9" s="239"/>
      <c r="AT9" s="239"/>
      <c r="AU9" s="239"/>
      <c r="AV9" s="239"/>
      <c r="AW9" s="239"/>
      <c r="AX9" s="239"/>
    </row>
    <row r="10" spans="1:51" x14ac:dyDescent="0.3">
      <c r="A10" s="72">
        <v>2</v>
      </c>
      <c r="B10" s="88">
        <f>เมือง!B10+คำใหญ่!B10+ตาดทอง!B10+สำราญ!B10+ค้อเหนือ!B10+ดู่ทุ่ง!B10+เดิด!B10+ขั้นได!B10+ทุ่งแต้!B10+สิงห์!B10+สะไมย์!B10+เขื่องคำ!B10+หิน!B10+คู!B10+ขุมเงิน!B10+นางโอก!B10+เรือ!B10+เป็ด!B10</f>
        <v>0</v>
      </c>
      <c r="C10" s="89">
        <f>เมือง!C10+คำใหญ่!C10+ตาดทอง!C10+สำราญ!C10+ค้อเหนือ!C10+ดู่ทุ่ง!C10+เดิด!C10+ขั้นได!C10+ทุ่งแต้!C10+สิงห์!C10+สะไมย์!C10+เขื่องคำ!C10+หิน!C10+คู!C10+ขุมเงิน!C10+นางโอก!C10+เรือ!C10+เป็ด!C10</f>
        <v>18</v>
      </c>
      <c r="D10" s="96">
        <f>B10+C10</f>
        <v>18</v>
      </c>
      <c r="E10" s="88">
        <f>เมือง!E10+คำใหญ่!E10+ตาดทอง!E10+สำราญ!E10+ค้อเหนือ!E10+ดู่ทุ่ง!E10+เดิด!E10+ขั้นได!E10+ทุ่งแต้!E10+สิงห์!E10+สะไมย์!E10+เขื่องคำ!E10+หิน!E10+คู!E10+ขุมเงิน!E10+นางโอก!E10+เรือ!E10+เป็ด!E10</f>
        <v>1</v>
      </c>
      <c r="F10" s="89">
        <f>เมือง!F10+คำใหญ่!F10+ตาดทอง!F10+สำราญ!F10+ค้อเหนือ!F10+ดู่ทุ่ง!F10+เดิด!F10+ขั้นได!F10+ทุ่งแต้!F10+สิงห์!F10+สะไมย์!F10+เขื่องคำ!F10+หิน!F10+คู!F10+ขุมเงิน!F10+นางโอก!F10+เรือ!F10+เป็ด!F10</f>
        <v>5</v>
      </c>
      <c r="G10" s="89">
        <f>เมือง!G10+คำใหญ่!G10+ตาดทอง!G10+สำราญ!G10+ค้อเหนือ!G10+ดู่ทุ่ง!G10+เดิด!G10+ขั้นได!G10+ทุ่งแต้!G10+สิงห์!G10+สะไมย์!G10+เขื่องคำ!G10+หิน!G10+คู!G10+ขุมเงิน!G10+นางโอก!G10+เรือ!G10+เป็ด!G10</f>
        <v>9</v>
      </c>
      <c r="H10" s="101">
        <f>เมือง!H10+คำใหญ่!H10+ตาดทอง!H10+สำราญ!H10+ค้อเหนือ!H10+ดู่ทุ่ง!H10+เดิด!H10+ขั้นได!H10+ทุ่งแต้!H10+สิงห์!H10+สะไมย์!H10+เขื่องคำ!H10+หิน!H10+คู!H10+ขุมเงิน!H10+นางโอก!H10+เรือ!H10+เป็ด!H10</f>
        <v>3</v>
      </c>
      <c r="I10" s="88">
        <f>เมือง!I10+คำใหญ่!I10+ตาดทอง!I10+สำราญ!I10+ค้อเหนือ!I10+ดู่ทุ่ง!I10+เดิด!I10+ขั้นได!I10+ทุ่งแต้!I10+สิงห์!I10+สะไมย์!I10+เขื่องคำ!I10+หิน!I10+คู!I10+ขุมเงิน!I10+นางโอก!I10+เรือ!I10+เป็ด!I10</f>
        <v>9</v>
      </c>
      <c r="J10" s="89">
        <f>เมือง!J10+คำใหญ่!J10+ตาดทอง!J10+สำราญ!J10+ค้อเหนือ!J10+ดู่ทุ่ง!J10+เดิด!J10+ขั้นได!J10+ทุ่งแต้!J10+สิงห์!J10+สะไมย์!J10+เขื่องคำ!J10+หิน!J10+คู!J10+ขุมเงิน!J10+นางโอก!J10+เรือ!J10+เป็ด!J10</f>
        <v>2</v>
      </c>
      <c r="K10" s="89">
        <f>เมือง!K10+คำใหญ่!K10+ตาดทอง!K10+สำราญ!K10+ค้อเหนือ!K10+ดู่ทุ่ง!K10+เดิด!K10+ขั้นได!K10+ทุ่งแต้!K10+สิงห์!K10+สะไมย์!K10+เขื่องคำ!K10+หิน!K10+คู!K10+ขุมเงิน!K10+นางโอก!K10+เรือ!K10+เป็ด!K10</f>
        <v>7</v>
      </c>
      <c r="L10" s="89">
        <f>เมือง!L10+คำใหญ่!L10+ตาดทอง!L10+สำราญ!L10+ค้อเหนือ!L10+ดู่ทุ่ง!L10+เดิด!L10+ขั้นได!L10+ทุ่งแต้!L10+สิงห์!L10+สะไมย์!L10+เขื่องคำ!L10+หิน!L10+คู!L10+ขุมเงิน!L10+นางโอก!L10+เรือ!L10+เป็ด!L10</f>
        <v>0</v>
      </c>
      <c r="M10" s="90">
        <f>เมือง!M10+คำใหญ่!M10+ตาดทอง!M10+สำราญ!M10+ค้อเหนือ!M10+ดู่ทุ่ง!M10+เดิด!M10+ขั้นได!M10+ทุ่งแต้!M10+สิงห์!M10+สะไมย์!M10+เขื่องคำ!M10+หิน!M10+คู!M10+ขุมเงิน!M10+นางโอก!M10+เรือ!M10+เป็ด!M10</f>
        <v>0</v>
      </c>
      <c r="N10" s="91">
        <f>เมือง!N10+คำใหญ่!N10+ตาดทอง!N10+สำราญ!N10+ค้อเหนือ!N10+ดู่ทุ่ง!N10+เดิด!N10+ขั้นได!N10+ทุ่งแต้!N10+สิงห์!N10+สะไมย์!N10+เขื่องคำ!N10+หิน!N10+คู!N10+ขุมเงิน!N10+นางโอก!N10+เรือ!N10+เป็ด!N10</f>
        <v>15</v>
      </c>
      <c r="O10" s="89">
        <f>เมือง!O10+คำใหญ่!O10+ตาดทอง!O10+สำราญ!O10+ค้อเหนือ!O10+ดู่ทุ่ง!O10+เดิด!O10+ขั้นได!O10+ทุ่งแต้!O10+สิงห์!O10+สะไมย์!O10+เขื่องคำ!O10+หิน!O10+คู!O10+ขุมเงิน!O10+นางโอก!O10+เรือ!O10+เป็ด!O10</f>
        <v>0</v>
      </c>
      <c r="P10" s="89">
        <f>เมือง!P10+คำใหญ่!P10+ตาดทอง!P10+สำราญ!P10+ค้อเหนือ!P10+ดู่ทุ่ง!P10+เดิด!P10+ขั้นได!P10+ทุ่งแต้!P10+สิงห์!P10+สะไมย์!P10+เขื่องคำ!P10+หิน!P10+คู!P10+ขุมเงิน!P10+นางโอก!P10+เรือ!P10+เป็ด!P10</f>
        <v>0</v>
      </c>
      <c r="Q10" s="89">
        <f>เมือง!Q10+คำใหญ่!Q10+ตาดทอง!Q10+สำราญ!Q10+ค้อเหนือ!Q10+ดู่ทุ่ง!Q10+เดิด!Q10+ขั้นได!Q10+ทุ่งแต้!Q10+สิงห์!Q10+สะไมย์!Q10+เขื่องคำ!Q10+หิน!Q10+คู!Q10+ขุมเงิน!Q10+นางโอก!Q10+เรือ!Q10+เป็ด!Q10</f>
        <v>0</v>
      </c>
      <c r="R10" s="90">
        <f>เมือง!R10+คำใหญ่!R10+ตาดทอง!R10+สำราญ!R10+ค้อเหนือ!R10+ดู่ทุ่ง!R10+เดิด!R10+ขั้นได!R10+ทุ่งแต้!R10+สิงห์!R10+สะไมย์!R10+เขื่องคำ!R10+หิน!R10+คู!R10+ขุมเงิน!R10+นางโอก!R10+เรือ!R10+เป็ด!R10</f>
        <v>3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f>เมือง!AD10+คำใหญ่!AD10+ตาดทอง!AD10+สำราญ!AD10+ค้อเหนือ!AD10+ดู่ทุ่ง!AD10+เดิด!AD10+ขั้นได!AD10+ทุ่งแต้!AD10+สิงห์!AD10+สะไมย์!AD10+เขื่องคำ!AD10+หิน!AD10+คู!AD10+ขุมเงิน!AD10+นางโอก!AD10+เรือ!AD10+เป็ด!AD10</f>
        <v>831</v>
      </c>
      <c r="AE10" s="157">
        <f>(AD10*5)/900</f>
        <v>4.6166666666666663</v>
      </c>
      <c r="AF10" s="223"/>
      <c r="AG10" s="224"/>
      <c r="AH10" s="224"/>
      <c r="AI10" s="224"/>
      <c r="AJ10" s="225"/>
    </row>
    <row r="11" spans="1:51" ht="20.25" x14ac:dyDescent="0.3">
      <c r="A11" s="72">
        <v>3</v>
      </c>
      <c r="B11" s="88">
        <f>เมือง!B11+คำใหญ่!B11+ตาดทอง!B11+สำราญ!B11+ค้อเหนือ!B11+ดู่ทุ่ง!B11+เดิด!B11+ขั้นได!B11+ทุ่งแต้!B11+สิงห์!B11+สะไมย์!B11+เขื่องคำ!B11+หิน!B11+คู!B11+ขุมเงิน!B11+นางโอก!B11+เรือ!B11+เป็ด!B11</f>
        <v>0</v>
      </c>
      <c r="C11" s="89">
        <f>เมือง!C11+คำใหญ่!C11+ตาดทอง!C11+สำราญ!C11+ค้อเหนือ!C11+ดู่ทุ่ง!C11+เดิด!C11+ขั้นได!C11+ทุ่งแต้!C11+สิงห์!C11+สะไมย์!C11+เขื่องคำ!C11+หิน!C11+คู!C11+ขุมเงิน!C11+นางโอก!C11+เรือ!C11+เป็ด!C11</f>
        <v>18</v>
      </c>
      <c r="D11" s="96">
        <f t="shared" ref="D11:D18" si="0">B11+C11</f>
        <v>18</v>
      </c>
      <c r="E11" s="88">
        <f>เมือง!E11+คำใหญ่!E11+ตาดทอง!E11+สำราญ!E11+ค้อเหนือ!E11+ดู่ทุ่ง!E11+เดิด!E11+ขั้นได!E11+ทุ่งแต้!E11+สิงห์!E11+สะไมย์!E11+เขื่องคำ!E11+หิน!E11+คู!E11+ขุมเงิน!E11+นางโอก!E11+เรือ!E11+เป็ด!E11</f>
        <v>1</v>
      </c>
      <c r="F11" s="89">
        <f>เมือง!F11+คำใหญ่!F11+ตาดทอง!F11+สำราญ!F11+ค้อเหนือ!F11+ดู่ทุ่ง!F11+เดิด!F11+ขั้นได!F11+ทุ่งแต้!F11+สิงห์!F11+สะไมย์!F11+เขื่องคำ!F11+หิน!F11+คู!F11+ขุมเงิน!F11+นางโอก!F11+เรือ!F11+เป็ด!F11</f>
        <v>5</v>
      </c>
      <c r="G11" s="89">
        <f>เมือง!G11+คำใหญ่!G11+ตาดทอง!G11+สำราญ!G11+ค้อเหนือ!G11+ดู่ทุ่ง!G11+เดิด!G11+ขั้นได!G11+ทุ่งแต้!G11+สิงห์!G11+สะไมย์!G11+เขื่องคำ!G11+หิน!G11+คู!G11+ขุมเงิน!G11+นางโอก!G11+เรือ!G11+เป็ด!G11</f>
        <v>9</v>
      </c>
      <c r="H11" s="101">
        <f>เมือง!H11+คำใหญ่!H11+ตาดทอง!H11+สำราญ!H11+ค้อเหนือ!H11+ดู่ทุ่ง!H11+เดิด!H11+ขั้นได!H11+ทุ่งแต้!H11+สิงห์!H11+สะไมย์!H11+เขื่องคำ!H11+หิน!H11+คู!H11+ขุมเงิน!H11+นางโอก!H11+เรือ!H11+เป็ด!H11</f>
        <v>3</v>
      </c>
      <c r="I11" s="88">
        <f>เมือง!I11+คำใหญ่!I11+ตาดทอง!I11+สำราญ!I11+ค้อเหนือ!I11+ดู่ทุ่ง!I11+เดิด!I11+ขั้นได!I11+ทุ่งแต้!I11+สิงห์!I11+สะไมย์!I11+เขื่องคำ!I11+หิน!I11+คู!I11+ขุมเงิน!I11+นางโอก!I11+เรือ!I11+เป็ด!I11</f>
        <v>11</v>
      </c>
      <c r="J11" s="89">
        <f>เมือง!J11+คำใหญ่!J11+ตาดทอง!J11+สำราญ!J11+ค้อเหนือ!J11+ดู่ทุ่ง!J11+เดิด!J11+ขั้นได!J11+ทุ่งแต้!J11+สิงห์!J11+สะไมย์!J11+เขื่องคำ!J11+หิน!J11+คู!J11+ขุมเงิน!J11+นางโอก!J11+เรือ!J11+เป็ด!J11</f>
        <v>3</v>
      </c>
      <c r="K11" s="89">
        <f>เมือง!K11+คำใหญ่!K11+ตาดทอง!K11+สำราญ!K11+ค้อเหนือ!K11+ดู่ทุ่ง!K11+เดิด!K11+ขั้นได!K11+ทุ่งแต้!K11+สิงห์!K11+สะไมย์!K11+เขื่องคำ!K11+หิน!K11+คู!K11+ขุมเงิน!K11+นางโอก!K11+เรือ!K11+เป็ด!K11</f>
        <v>4</v>
      </c>
      <c r="L11" s="89">
        <f>เมือง!L11+คำใหญ่!L11+ตาดทอง!L11+สำราญ!L11+ค้อเหนือ!L11+ดู่ทุ่ง!L11+เดิด!L11+ขั้นได!L11+ทุ่งแต้!L11+สิงห์!L11+สะไมย์!L11+เขื่องคำ!L11+หิน!L11+คู!L11+ขุมเงิน!L11+นางโอก!L11+เรือ!L11+เป็ด!L11</f>
        <v>0</v>
      </c>
      <c r="M11" s="90">
        <f>เมือง!M11+คำใหญ่!M11+ตาดทอง!M11+สำราญ!M11+ค้อเหนือ!M11+ดู่ทุ่ง!M11+เดิด!M11+ขั้นได!M11+ทุ่งแต้!M11+สิงห์!M11+สะไมย์!M11+เขื่องคำ!M11+หิน!M11+คู!M11+ขุมเงิน!M11+นางโอก!M11+เรือ!M11+เป็ด!M11</f>
        <v>0</v>
      </c>
      <c r="N11" s="91">
        <f>เมือง!N11+คำใหญ่!N11+ตาดทอง!N11+สำราญ!N11+ค้อเหนือ!N11+ดู่ทุ่ง!N11+เดิด!N11+ขั้นได!N11+ทุ่งแต้!N11+สิงห์!N11+สะไมย์!N11+เขื่องคำ!N11+หิน!N11+คู!N11+ขุมเงิน!N11+นางโอก!N11+เรือ!N11+เป็ด!N11</f>
        <v>13</v>
      </c>
      <c r="O11" s="89">
        <f>เมือง!O11+คำใหญ่!O11+ตาดทอง!O11+สำราญ!O11+ค้อเหนือ!O11+ดู่ทุ่ง!O11+เดิด!O11+ขั้นได!O11+ทุ่งแต้!O11+สิงห์!O11+สะไมย์!O11+เขื่องคำ!O11+หิน!O11+คู!O11+ขุมเงิน!O11+นางโอก!O11+เรือ!O11+เป็ด!O11</f>
        <v>0</v>
      </c>
      <c r="P11" s="89">
        <f>เมือง!P11+คำใหญ่!P11+ตาดทอง!P11+สำราญ!P11+ค้อเหนือ!P11+ดู่ทุ่ง!P11+เดิด!P11+ขั้นได!P11+ทุ่งแต้!P11+สิงห์!P11+สะไมย์!P11+เขื่องคำ!P11+หิน!P11+คู!P11+ขุมเงิน!P11+นางโอก!P11+เรือ!P11+เป็ด!P11</f>
        <v>1</v>
      </c>
      <c r="Q11" s="89">
        <f>เมือง!Q11+คำใหญ่!Q11+ตาดทอง!Q11+สำราญ!Q11+ค้อเหนือ!Q11+ดู่ทุ่ง!Q11+เดิด!Q11+ขั้นได!Q11+ทุ่งแต้!Q11+สิงห์!Q11+สะไมย์!Q11+เขื่องคำ!Q11+หิน!Q11+คู!Q11+ขุมเงิน!Q11+นางโอก!Q11+เรือ!Q11+เป็ด!Q11</f>
        <v>1</v>
      </c>
      <c r="R11" s="90">
        <f>เมือง!R11+คำใหญ่!R11+ตาดทอง!R11+สำราญ!R11+ค้อเหนือ!R11+ดู่ทุ่ง!R11+เดิด!R11+ขั้นได!R11+ทุ่งแต้!R11+สิงห์!R11+สะไมย์!R11+เขื่องคำ!R11+หิน!R11+คู!R11+ขุมเงิน!R11+นางโอก!R11+เรือ!R11+เป็ด!R11</f>
        <v>3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f>เมือง!AD11+คำใหญ่!AD11+ตาดทอง!AD11+สำราญ!AD11+ค้อเหนือ!AD11+ดู่ทุ่ง!AD11+เดิด!AD11+ขั้นได!AD11+ทุ่งแต้!AD11+สิงห์!AD11+สะไมย์!AD11+เขื่องคำ!AD11+หิน!AD11+คู!AD11+ขุมเงิน!AD11+นางโอก!AD11+เรือ!AD11+เป็ด!AD11</f>
        <v>790</v>
      </c>
      <c r="AE11" s="157">
        <f t="shared" ref="AE11:AE13" si="1">(AD11*5)/900</f>
        <v>4.3888888888888893</v>
      </c>
      <c r="AF11" s="226"/>
      <c r="AG11" s="227"/>
      <c r="AH11" s="227"/>
      <c r="AI11" s="227"/>
      <c r="AJ11" s="228"/>
      <c r="AN11" s="241" t="s">
        <v>93</v>
      </c>
      <c r="AO11" s="199"/>
      <c r="AP11" s="242"/>
      <c r="AQ11" s="242"/>
      <c r="AR11" s="242"/>
      <c r="AS11" s="242"/>
      <c r="AT11" s="241" t="s">
        <v>119</v>
      </c>
      <c r="AU11" s="199"/>
      <c r="AV11" s="242"/>
      <c r="AW11" s="242"/>
      <c r="AX11" s="242"/>
      <c r="AY11" s="242"/>
    </row>
    <row r="12" spans="1:51" ht="20.25" x14ac:dyDescent="0.3">
      <c r="A12" s="72">
        <v>4</v>
      </c>
      <c r="B12" s="88">
        <f>เมือง!B12+คำใหญ่!B12+ตาดทอง!B12+สำราญ!B12+ค้อเหนือ!B12+ดู่ทุ่ง!B12+เดิด!B12+ขั้นได!B12+ทุ่งแต้!B12+สิงห์!B12+สะไมย์!B12+เขื่องคำ!B12+หิน!B12+คู!B12+ขุมเงิน!B12+นางโอก!B12+เรือ!B12+เป็ด!B12</f>
        <v>0</v>
      </c>
      <c r="C12" s="89">
        <f>เมือง!C12+คำใหญ่!C12+ตาดทอง!C12+สำราญ!C12+ค้อเหนือ!C12+ดู่ทุ่ง!C12+เดิด!C12+ขั้นได!C12+ทุ่งแต้!C12+สิงห์!C12+สะไมย์!C12+เขื่องคำ!C12+หิน!C12+คู!C12+ขุมเงิน!C12+นางโอก!C12+เรือ!C12+เป็ด!C12</f>
        <v>18</v>
      </c>
      <c r="D12" s="96">
        <f t="shared" si="0"/>
        <v>18</v>
      </c>
      <c r="E12" s="88">
        <f>เมือง!E12+คำใหญ่!E12+ตาดทอง!E12+สำราญ!E12+ค้อเหนือ!E12+ดู่ทุ่ง!E12+เดิด!E12+ขั้นได!E12+ทุ่งแต้!E12+สิงห์!E12+สะไมย์!E12+เขื่องคำ!E12+หิน!E12+คู!E12+ขุมเงิน!E12+นางโอก!E12+เรือ!E12+เป็ด!E12</f>
        <v>3</v>
      </c>
      <c r="F12" s="89">
        <f>เมือง!F12+คำใหญ่!F12+ตาดทอง!F12+สำราญ!F12+ค้อเหนือ!F12+ดู่ทุ่ง!F12+เดิด!F12+ขั้นได!F12+ทุ่งแต้!F12+สิงห์!F12+สะไมย์!F12+เขื่องคำ!F12+หิน!F12+คู!F12+ขุมเงิน!F12+นางโอก!F12+เรือ!F12+เป็ด!F12</f>
        <v>1</v>
      </c>
      <c r="G12" s="89">
        <f>เมือง!G12+คำใหญ่!G12+ตาดทอง!G12+สำราญ!G12+ค้อเหนือ!G12+ดู่ทุ่ง!G12+เดิด!G12+ขั้นได!G12+ทุ่งแต้!G12+สิงห์!G12+สะไมย์!G12+เขื่องคำ!G12+หิน!G12+คู!G12+ขุมเงิน!G12+นางโอก!G12+เรือ!G12+เป็ด!G12</f>
        <v>11</v>
      </c>
      <c r="H12" s="101">
        <f>เมือง!H12+คำใหญ่!H12+ตาดทอง!H12+สำราญ!H12+ค้อเหนือ!H12+ดู่ทุ่ง!H12+เดิด!H12+ขั้นได!H12+ทุ่งแต้!H12+สิงห์!H12+สะไมย์!H12+เขื่องคำ!H12+หิน!H12+คู!H12+ขุมเงิน!H12+นางโอก!H12+เรือ!H12+เป็ด!H12</f>
        <v>3</v>
      </c>
      <c r="I12" s="88">
        <f>เมือง!I12+คำใหญ่!I12+ตาดทอง!I12+สำราญ!I12+ค้อเหนือ!I12+ดู่ทุ่ง!I12+เดิด!I12+ขั้นได!I12+ทุ่งแต้!I12+สิงห์!I12+สะไมย์!I12+เขื่องคำ!I12+หิน!I12+คู!I12+ขุมเงิน!I12+นางโอก!I12+เรือ!I12+เป็ด!I12</f>
        <v>11</v>
      </c>
      <c r="J12" s="89">
        <f>เมือง!J12+คำใหญ่!J12+ตาดทอง!J12+สำราญ!J12+ค้อเหนือ!J12+ดู่ทุ่ง!J12+เดิด!J12+ขั้นได!J12+ทุ่งแต้!J12+สิงห์!J12+สะไมย์!J12+เขื่องคำ!J12+หิน!J12+คู!J12+ขุมเงิน!J12+นางโอก!J12+เรือ!J12+เป็ด!J12</f>
        <v>2</v>
      </c>
      <c r="K12" s="89">
        <f>เมือง!K12+คำใหญ่!K12+ตาดทอง!K12+สำราญ!K12+ค้อเหนือ!K12+ดู่ทุ่ง!K12+เดิด!K12+ขั้นได!K12+ทุ่งแต้!K12+สิงห์!K12+สะไมย์!K12+เขื่องคำ!K12+หิน!K12+คู!K12+ขุมเงิน!K12+นางโอก!K12+เรือ!K12+เป็ด!K12</f>
        <v>5</v>
      </c>
      <c r="L12" s="89">
        <f>เมือง!L12+คำใหญ่!L12+ตาดทอง!L12+สำราญ!L12+ค้อเหนือ!L12+ดู่ทุ่ง!L12+เดิด!L12+ขั้นได!L12+ทุ่งแต้!L12+สิงห์!L12+สะไมย์!L12+เขื่องคำ!L12+หิน!L12+คู!L12+ขุมเงิน!L12+นางโอก!L12+เรือ!L12+เป็ด!L12</f>
        <v>0</v>
      </c>
      <c r="M12" s="90">
        <f>เมือง!M12+คำใหญ่!M12+ตาดทอง!M12+สำราญ!M12+ค้อเหนือ!M12+ดู่ทุ่ง!M12+เดิด!M12+ขั้นได!M12+ทุ่งแต้!M12+สิงห์!M12+สะไมย์!M12+เขื่องคำ!M12+หิน!M12+คู!M12+ขุมเงิน!M12+นางโอก!M12+เรือ!M12+เป็ด!M12</f>
        <v>0</v>
      </c>
      <c r="N12" s="91">
        <f>เมือง!N12+คำใหญ่!N12+ตาดทอง!N12+สำราญ!N12+ค้อเหนือ!N12+ดู่ทุ่ง!N12+เดิด!N12+ขั้นได!N12+ทุ่งแต้!N12+สิงห์!N12+สะไมย์!N12+เขื่องคำ!N12+หิน!N12+คู!N12+ขุมเงิน!N12+นางโอก!N12+เรือ!N12+เป็ด!N12</f>
        <v>15</v>
      </c>
      <c r="O12" s="89">
        <f>เมือง!O12+คำใหญ่!O12+ตาดทอง!O12+สำราญ!O12+ค้อเหนือ!O12+ดู่ทุ่ง!O12+เดิด!O12+ขั้นได!O12+ทุ่งแต้!O12+สิงห์!O12+สะไมย์!O12+เขื่องคำ!O12+หิน!O12+คู!O12+ขุมเงิน!O12+นางโอก!O12+เรือ!O12+เป็ด!O12</f>
        <v>1</v>
      </c>
      <c r="P12" s="89">
        <f>เมือง!P12+คำใหญ่!P12+ตาดทอง!P12+สำราญ!P12+ค้อเหนือ!P12+ดู่ทุ่ง!P12+เดิด!P12+ขั้นได!P12+ทุ่งแต้!P12+สิงห์!P12+สะไมย์!P12+เขื่องคำ!P12+หิน!P12+คู!P12+ขุมเงิน!P12+นางโอก!P12+เรือ!P12+เป็ด!P12</f>
        <v>1</v>
      </c>
      <c r="Q12" s="89">
        <f>เมือง!Q12+คำใหญ่!Q12+ตาดทอง!Q12+สำราญ!Q12+ค้อเหนือ!Q12+ดู่ทุ่ง!Q12+เดิด!Q12+ขั้นได!Q12+ทุ่งแต้!Q12+สิงห์!Q12+สะไมย์!Q12+เขื่องคำ!Q12+หิน!Q12+คู!Q12+ขุมเงิน!Q12+นางโอก!Q12+เรือ!Q12+เป็ด!Q12</f>
        <v>0</v>
      </c>
      <c r="R12" s="90">
        <f>เมือง!R12+คำใหญ่!R12+ตาดทอง!R12+สำราญ!R12+ค้อเหนือ!R12+ดู่ทุ่ง!R12+เดิด!R12+ขั้นได!R12+ทุ่งแต้!R12+สิงห์!R12+สะไมย์!R12+เขื่องคำ!R12+หิน!R12+คู!R12+ขุมเงิน!R12+นางโอก!R12+เรือ!R12+เป็ด!R12</f>
        <v>1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f>เมือง!AD12+คำใหญ่!AD12+ตาดทอง!AD12+สำราญ!AD12+ค้อเหนือ!AD12+ดู่ทุ่ง!AD12+เดิด!AD12+ขั้นได!AD12+ทุ่งแต้!AD12+สิงห์!AD12+สะไมย์!AD12+เขื่องคำ!AD12+หิน!AD12+คู!AD12+ขุมเงิน!AD12+นางโอก!AD12+เรือ!AD12+เป็ด!AD12</f>
        <v>824</v>
      </c>
      <c r="AE12" s="157">
        <f t="shared" si="1"/>
        <v>4.5777777777777775</v>
      </c>
      <c r="AF12" s="226"/>
      <c r="AG12" s="227"/>
      <c r="AH12" s="227"/>
      <c r="AI12" s="227"/>
      <c r="AJ12" s="228"/>
      <c r="AN12" s="243" t="s">
        <v>94</v>
      </c>
      <c r="AO12" s="244"/>
      <c r="AP12" s="244"/>
      <c r="AQ12" s="244"/>
      <c r="AR12" s="245">
        <f>D19</f>
        <v>180</v>
      </c>
      <c r="AS12" s="199" t="s">
        <v>95</v>
      </c>
      <c r="AT12" s="243" t="s">
        <v>120</v>
      </c>
      <c r="AU12" s="244"/>
      <c r="AV12" s="244"/>
      <c r="AW12" s="244"/>
      <c r="AX12" s="246"/>
      <c r="AY12" s="242"/>
    </row>
    <row r="13" spans="1:51" ht="21" thickBot="1" x14ac:dyDescent="0.35">
      <c r="A13" s="72">
        <v>5</v>
      </c>
      <c r="B13" s="88">
        <f>เมือง!B13+คำใหญ่!B13+ตาดทอง!B13+สำราญ!B13+ค้อเหนือ!B13+ดู่ทุ่ง!B13+เดิด!B13+ขั้นได!B13+ทุ่งแต้!B13+สิงห์!B13+สะไมย์!B13+เขื่องคำ!B13+หิน!B13+คู!B13+ขุมเงิน!B13+นางโอก!B13+เรือ!B13+เป็ด!B13</f>
        <v>0</v>
      </c>
      <c r="C13" s="89">
        <f>เมือง!C13+คำใหญ่!C13+ตาดทอง!C13+สำราญ!C13+ค้อเหนือ!C13+ดู่ทุ่ง!C13+เดิด!C13+ขั้นได!C13+ทุ่งแต้!C13+สิงห์!C13+สะไมย์!C13+เขื่องคำ!C13+หิน!C13+คู!C13+ขุมเงิน!C13+นางโอก!C13+เรือ!C13+เป็ด!C13</f>
        <v>18</v>
      </c>
      <c r="D13" s="96">
        <f t="shared" si="0"/>
        <v>18</v>
      </c>
      <c r="E13" s="88">
        <f>เมือง!E13+คำใหญ่!E13+ตาดทอง!E13+สำราญ!E13+ค้อเหนือ!E13+ดู่ทุ่ง!E13+เดิด!E13+ขั้นได!E13+ทุ่งแต้!E13+สิงห์!E13+สะไมย์!E13+เขื่องคำ!E13+หิน!E13+คู!E13+ขุมเงิน!E13+นางโอก!E13+เรือ!E13+เป็ด!E13</f>
        <v>0</v>
      </c>
      <c r="F13" s="89">
        <f>เมือง!F13+คำใหญ่!F13+ตาดทอง!F13+สำราญ!F13+ค้อเหนือ!F13+ดู่ทุ่ง!F13+เดิด!F13+ขั้นได!F13+ทุ่งแต้!F13+สิงห์!F13+สะไมย์!F13+เขื่องคำ!F13+หิน!F13+คู!F13+ขุมเงิน!F13+นางโอก!F13+เรือ!F13+เป็ด!F13</f>
        <v>2</v>
      </c>
      <c r="G13" s="89">
        <f>เมือง!G13+คำใหญ่!G13+ตาดทอง!G13+สำราญ!G13+ค้อเหนือ!G13+ดู่ทุ่ง!G13+เดิด!G13+ขั้นได!G13+ทุ่งแต้!G13+สิงห์!G13+สะไมย์!G13+เขื่องคำ!G13+หิน!G13+คู!G13+ขุมเงิน!G13+นางโอก!G13+เรือ!G13+เป็ด!G13</f>
        <v>13</v>
      </c>
      <c r="H13" s="101">
        <f>เมือง!H13+คำใหญ่!H13+ตาดทอง!H13+สำราญ!H13+ค้อเหนือ!H13+ดู่ทุ่ง!H13+เดิด!H13+ขั้นได!H13+ทุ่งแต้!H13+สิงห์!H13+สะไมย์!H13+เขื่องคำ!H13+หิน!H13+คู!H13+ขุมเงิน!H13+นางโอก!H13+เรือ!H13+เป็ด!H13</f>
        <v>3</v>
      </c>
      <c r="I13" s="88">
        <f>เมือง!I13+คำใหญ่!I13+ตาดทอง!I13+สำราญ!I13+ค้อเหนือ!I13+ดู่ทุ่ง!I13+เดิด!I13+ขั้นได!I13+ทุ่งแต้!I13+สิงห์!I13+สะไมย์!I13+เขื่องคำ!I13+หิน!I13+คู!I13+ขุมเงิน!I13+นางโอก!I13+เรือ!I13+เป็ด!I13</f>
        <v>13</v>
      </c>
      <c r="J13" s="89">
        <f>เมือง!J13+คำใหญ่!J13+ตาดทอง!J13+สำราญ!J13+ค้อเหนือ!J13+ดู่ทุ่ง!J13+เดิด!J13+ขั้นได!J13+ทุ่งแต้!J13+สิงห์!J13+สะไมย์!J13+เขื่องคำ!J13+หิน!J13+คู!J13+ขุมเงิน!J13+นางโอก!J13+เรือ!J13+เป็ด!J13</f>
        <v>1</v>
      </c>
      <c r="K13" s="89">
        <f>เมือง!K13+คำใหญ่!K13+ตาดทอง!K13+สำราญ!K13+ค้อเหนือ!K13+ดู่ทุ่ง!K13+เดิด!K13+ขั้นได!K13+ทุ่งแต้!K13+สิงห์!K13+สะไมย์!K13+เขื่องคำ!K13+หิน!K13+คู!K13+ขุมเงิน!K13+นางโอก!K13+เรือ!K13+เป็ด!K13</f>
        <v>4</v>
      </c>
      <c r="L13" s="89">
        <f>เมือง!L13+คำใหญ่!L13+ตาดทอง!L13+สำราญ!L13+ค้อเหนือ!L13+ดู่ทุ่ง!L13+เดิด!L13+ขั้นได!L13+ทุ่งแต้!L13+สิงห์!L13+สะไมย์!L13+เขื่องคำ!L13+หิน!L13+คู!L13+ขุมเงิน!L13+นางโอก!L13+เรือ!L13+เป็ด!L13</f>
        <v>0</v>
      </c>
      <c r="M13" s="90">
        <f>เมือง!M13+คำใหญ่!M13+ตาดทอง!M13+สำราญ!M13+ค้อเหนือ!M13+ดู่ทุ่ง!M13+เดิด!M13+ขั้นได!M13+ทุ่งแต้!M13+สิงห์!M13+สะไมย์!M13+เขื่องคำ!M13+หิน!M13+คู!M13+ขุมเงิน!M13+นางโอก!M13+เรือ!M13+เป็ด!M13</f>
        <v>0</v>
      </c>
      <c r="N13" s="91">
        <f>เมือง!N13+คำใหญ่!N13+ตาดทอง!N13+สำราญ!N13+ค้อเหนือ!N13+ดู่ทุ่ง!N13+เดิด!N13+ขั้นได!N13+ทุ่งแต้!N13+สิงห์!N13+สะไมย์!N13+เขื่องคำ!N13+หิน!N13+คู!N13+ขุมเงิน!N13+นางโอก!N13+เรือ!N13+เป็ด!N13</f>
        <v>15</v>
      </c>
      <c r="O13" s="89">
        <f>เมือง!O13+คำใหญ่!O13+ตาดทอง!O13+สำราญ!O13+ค้อเหนือ!O13+ดู่ทุ่ง!O13+เดิด!O13+ขั้นได!O13+ทุ่งแต้!O13+สิงห์!O13+สะไมย์!O13+เขื่องคำ!O13+หิน!O13+คู!O13+ขุมเงิน!O13+นางโอก!O13+เรือ!O13+เป็ด!O13</f>
        <v>1</v>
      </c>
      <c r="P13" s="89">
        <f>เมือง!P13+คำใหญ่!P13+ตาดทอง!P13+สำราญ!P13+ค้อเหนือ!P13+ดู่ทุ่ง!P13+เดิด!P13+ขั้นได!P13+ทุ่งแต้!P13+สิงห์!P13+สะไมย์!P13+เขื่องคำ!P13+หิน!P13+คู!P13+ขุมเงิน!P13+นางโอก!P13+เรือ!P13+เป็ด!P13</f>
        <v>0</v>
      </c>
      <c r="Q13" s="89">
        <f>เมือง!Q13+คำใหญ่!Q13+ตาดทอง!Q13+สำราญ!Q13+ค้อเหนือ!Q13+ดู่ทุ่ง!Q13+เดิด!Q13+ขั้นได!Q13+ทุ่งแต้!Q13+สิงห์!Q13+สะไมย์!Q13+เขื่องคำ!Q13+หิน!Q13+คู!Q13+ขุมเงิน!Q13+นางโอก!Q13+เรือ!Q13+เป็ด!Q13</f>
        <v>0</v>
      </c>
      <c r="R13" s="90">
        <f>เมือง!R13+คำใหญ่!R13+ตาดทอง!R13+สำราญ!R13+ค้อเหนือ!R13+ดู่ทุ่ง!R13+เดิด!R13+ขั้นได!R13+ทุ่งแต้!R13+สิงห์!R13+สะไมย์!R13+เขื่องคำ!R13+หิน!R13+คู!R13+ขุมเงิน!R13+นางโอก!R13+เรือ!R13+เป็ด!R13</f>
        <v>2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f>เมือง!AD13+คำใหญ่!AD13+ตาดทอง!AD13+สำราญ!AD13+ค้อเหนือ!AD13+ดู่ทุ่ง!AD13+เดิด!AD13+ขั้นได!AD13+ทุ่งแต้!AD13+สิงห์!AD13+สะไมย์!AD13+เขื่องคำ!AD13+หิน!AD13+คู!AD13+ขุมเงิน!AD13+นางโอก!AD13+เรือ!AD13+เป็ด!AD13</f>
        <v>811</v>
      </c>
      <c r="AE13" s="157">
        <f t="shared" si="1"/>
        <v>4.5055555555555555</v>
      </c>
      <c r="AF13" s="229"/>
      <c r="AG13" s="230"/>
      <c r="AH13" s="230"/>
      <c r="AI13" s="230"/>
      <c r="AJ13" s="231"/>
      <c r="AN13" s="247">
        <v>1.1000000000000001</v>
      </c>
      <c r="AO13" s="243" t="s">
        <v>98</v>
      </c>
      <c r="AP13" s="243"/>
      <c r="AQ13" s="244"/>
      <c r="AR13" s="242"/>
      <c r="AS13" s="242"/>
      <c r="AT13" s="247">
        <v>1.1000000000000001</v>
      </c>
      <c r="AU13" s="243" t="s">
        <v>121</v>
      </c>
      <c r="AV13" s="243"/>
      <c r="AW13" s="248">
        <f>AE9</f>
        <v>4.5222222222222221</v>
      </c>
      <c r="AX13" s="242"/>
      <c r="AY13" s="242"/>
    </row>
    <row r="14" spans="1:51" ht="21" thickBot="1" x14ac:dyDescent="0.35">
      <c r="A14" s="72">
        <v>6</v>
      </c>
      <c r="B14" s="88">
        <f>เมือง!B14+คำใหญ่!B14+ตาดทอง!B14+สำราญ!B14+ค้อเหนือ!B14+ดู่ทุ่ง!B14+เดิด!B14+ขั้นได!B14+ทุ่งแต้!B14+สิงห์!B14+สะไมย์!B14+เขื่องคำ!B14+หิน!B14+คู!B14+ขุมเงิน!B14+นางโอก!B14+เรือ!B14+เป็ด!B14</f>
        <v>1</v>
      </c>
      <c r="C14" s="89">
        <f>เมือง!C14+คำใหญ่!C14+ตาดทอง!C14+สำราญ!C14+ค้อเหนือ!C14+ดู่ทุ่ง!C14+เดิด!C14+ขั้นได!C14+ทุ่งแต้!C14+สิงห์!C14+สะไมย์!C14+เขื่องคำ!C14+หิน!C14+คู!C14+ขุมเงิน!C14+นางโอก!C14+เรือ!C14+เป็ด!C14</f>
        <v>17</v>
      </c>
      <c r="D14" s="96">
        <f t="shared" si="0"/>
        <v>18</v>
      </c>
      <c r="E14" s="88">
        <f>เมือง!E14+คำใหญ่!E14+ตาดทอง!E14+สำราญ!E14+ค้อเหนือ!E14+ดู่ทุ่ง!E14+เดิด!E14+ขั้นได!E14+ทุ่งแต้!E14+สิงห์!E14+สะไมย์!E14+เขื่องคำ!E14+หิน!E14+คู!E14+ขุมเงิน!E14+นางโอก!E14+เรือ!E14+เป็ด!E14</f>
        <v>0</v>
      </c>
      <c r="F14" s="89">
        <f>เมือง!F14+คำใหญ่!F14+ตาดทอง!F14+สำราญ!F14+ค้อเหนือ!F14+ดู่ทุ่ง!F14+เดิด!F14+ขั้นได!F14+ทุ่งแต้!F14+สิงห์!F14+สะไมย์!F14+เขื่องคำ!F14+หิน!F14+คู!F14+ขุมเงิน!F14+นางโอก!F14+เรือ!F14+เป็ด!F14</f>
        <v>4</v>
      </c>
      <c r="G14" s="89">
        <f>เมือง!G14+คำใหญ่!G14+ตาดทอง!G14+สำราญ!G14+ค้อเหนือ!G14+ดู่ทุ่ง!G14+เดิด!G14+ขั้นได!G14+ทุ่งแต้!G14+สิงห์!G14+สะไมย์!G14+เขื่องคำ!G14+หิน!G14+คู!G14+ขุมเงิน!G14+นางโอก!G14+เรือ!G14+เป็ด!G14</f>
        <v>10</v>
      </c>
      <c r="H14" s="101">
        <f>เมือง!H14+คำใหญ่!H14+ตาดทอง!H14+สำราญ!H14+ค้อเหนือ!H14+ดู่ทุ่ง!H14+เดิด!H14+ขั้นได!H14+ทุ่งแต้!H14+สิงห์!H14+สะไมย์!H14+เขื่องคำ!H14+หิน!H14+คู!H14+ขุมเงิน!H14+นางโอก!H14+เรือ!H14+เป็ด!H14</f>
        <v>4</v>
      </c>
      <c r="I14" s="88">
        <f>เมือง!I14+คำใหญ่!I14+ตาดทอง!I14+สำราญ!I14+ค้อเหนือ!I14+ดู่ทุ่ง!I14+เดิด!I14+ขั้นได!I14+ทุ่งแต้!I14+สิงห์!I14+สะไมย์!I14+เขื่องคำ!I14+หิน!I14+คู!I14+ขุมเงิน!I14+นางโอก!I14+เรือ!I14+เป็ด!I14</f>
        <v>12</v>
      </c>
      <c r="J14" s="89">
        <f>เมือง!J14+คำใหญ่!J14+ตาดทอง!J14+สำราญ!J14+ค้อเหนือ!J14+ดู่ทุ่ง!J14+เดิด!J14+ขั้นได!J14+ทุ่งแต้!J14+สิงห์!J14+สะไมย์!J14+เขื่องคำ!J14+หิน!J14+คู!J14+ขุมเงิน!J14+นางโอก!J14+เรือ!J14+เป็ด!J14</f>
        <v>1</v>
      </c>
      <c r="K14" s="89">
        <f>เมือง!K14+คำใหญ่!K14+ตาดทอง!K14+สำราญ!K14+ค้อเหนือ!K14+ดู่ทุ่ง!K14+เดิด!K14+ขั้นได!K14+ทุ่งแต้!K14+สิงห์!K14+สะไมย์!K14+เขื่องคำ!K14+หิน!K14+คู!K14+ขุมเงิน!K14+นางโอก!K14+เรือ!K14+เป็ด!K14</f>
        <v>4</v>
      </c>
      <c r="L14" s="89">
        <f>เมือง!L14+คำใหญ่!L14+ตาดทอง!L14+สำราญ!L14+ค้อเหนือ!L14+ดู่ทุ่ง!L14+เดิด!L14+ขั้นได!L14+ทุ่งแต้!L14+สิงห์!L14+สะไมย์!L14+เขื่องคำ!L14+หิน!L14+คู!L14+ขุมเงิน!L14+นางโอก!L14+เรือ!L14+เป็ด!L14</f>
        <v>0</v>
      </c>
      <c r="M14" s="90">
        <f>เมือง!M14+คำใหญ่!M14+ตาดทอง!M14+สำราญ!M14+ค้อเหนือ!M14+ดู่ทุ่ง!M14+เดิด!M14+ขั้นได!M14+ทุ่งแต้!M14+สิงห์!M14+สะไมย์!M14+เขื่องคำ!M14+หิน!M14+คู!M14+ขุมเงิน!M14+นางโอก!M14+เรือ!M14+เป็ด!M14</f>
        <v>1</v>
      </c>
      <c r="N14" s="91">
        <f>เมือง!N14+คำใหญ่!N14+ตาดทอง!N14+สำราญ!N14+ค้อเหนือ!N14+ดู่ทุ่ง!N14+เดิด!N14+ขั้นได!N14+ทุ่งแต้!N14+สิงห์!N14+สะไมย์!N14+เขื่องคำ!N14+หิน!N14+คู!N14+ขุมเงิน!N14+นางโอก!N14+เรือ!N14+เป็ด!N14</f>
        <v>16</v>
      </c>
      <c r="O14" s="89">
        <f>เมือง!O14+คำใหญ่!O14+ตาดทอง!O14+สำราญ!O14+ค้อเหนือ!O14+ดู่ทุ่ง!O14+เดิด!O14+ขั้นได!O14+ทุ่งแต้!O14+สิงห์!O14+สะไมย์!O14+เขื่องคำ!O14+หิน!O14+คู!O14+ขุมเงิน!O14+นางโอก!O14+เรือ!O14+เป็ด!O14</f>
        <v>0</v>
      </c>
      <c r="P14" s="89">
        <f>เมือง!P14+คำใหญ่!P14+ตาดทอง!P14+สำราญ!P14+ค้อเหนือ!P14+ดู่ทุ่ง!P14+เดิด!P14+ขั้นได!P14+ทุ่งแต้!P14+สิงห์!P14+สะไมย์!P14+เขื่องคำ!P14+หิน!P14+คู!P14+ขุมเงิน!P14+นางโอก!P14+เรือ!P14+เป็ด!P14</f>
        <v>0</v>
      </c>
      <c r="Q14" s="89">
        <f>เมือง!Q14+คำใหญ่!Q14+ตาดทอง!Q14+สำราญ!Q14+ค้อเหนือ!Q14+ดู่ทุ่ง!Q14+เดิด!Q14+ขั้นได!Q14+ทุ่งแต้!Q14+สิงห์!Q14+สะไมย์!Q14+เขื่องคำ!Q14+หิน!Q14+คู!Q14+ขุมเงิน!Q14+นางโอก!Q14+เรือ!Q14+เป็ด!Q14</f>
        <v>1</v>
      </c>
      <c r="R14" s="90">
        <f>เมือง!R14+คำใหญ่!R14+ตาดทอง!R14+สำราญ!R14+ค้อเหนือ!R14+ดู่ทุ่ง!R14+เดิด!R14+ขั้นได!R14+ทุ่งแต้!R14+สิงห์!R14+สะไมย์!R14+เขื่องคำ!R14+หิน!R14+คู!R14+ขุมเงิน!R14+นางโอก!R14+เรือ!R14+เป็ด!R14</f>
        <v>1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212">
        <f>เมือง!AD14+คำใหญ่!AD14+ตาดทอง!AD14+สำราญ!AD14+ค้อเหนือ!AD14+ดู่ทุ่ง!AD14+เดิด!AD14+ขั้นได!AD14+ทุ่งแต้!AD14+สิงห์!AD14+สะไมย์!AD14+เขื่องคำ!AD14+หิน!AD14+คู!AD14+ขุมเงิน!AD14+นางโอก!AD14+เรือ!AD14+เป็ด!AD14</f>
        <v>4033</v>
      </c>
      <c r="AE14" s="3">
        <f>AVERAGE(AE15:AE19)</f>
        <v>4.4811111111111108</v>
      </c>
      <c r="AF14" s="220"/>
      <c r="AG14" s="237" t="s">
        <v>89</v>
      </c>
      <c r="AH14" s="221"/>
      <c r="AI14" s="221"/>
      <c r="AJ14" s="222"/>
      <c r="AN14" s="249" t="s">
        <v>99</v>
      </c>
      <c r="AO14" s="244" t="s">
        <v>96</v>
      </c>
      <c r="AP14" s="244"/>
      <c r="AQ14" s="244"/>
      <c r="AR14" s="246">
        <f>B19</f>
        <v>1</v>
      </c>
      <c r="AS14" s="242" t="s">
        <v>95</v>
      </c>
      <c r="AT14" s="247" t="s">
        <v>102</v>
      </c>
      <c r="AU14" s="243" t="s">
        <v>122</v>
      </c>
      <c r="AV14" s="244"/>
      <c r="AW14" s="250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  <c r="AX14" s="242"/>
      <c r="AY14" s="242"/>
    </row>
    <row r="15" spans="1:51" ht="20.25" x14ac:dyDescent="0.3">
      <c r="A15" s="72">
        <v>7</v>
      </c>
      <c r="B15" s="88">
        <f>เมือง!B15+คำใหญ่!B15+ตาดทอง!B15+สำราญ!B15+ค้อเหนือ!B15+ดู่ทุ่ง!B15+เดิด!B15+ขั้นได!B15+ทุ่งแต้!B15+สิงห์!B15+สะไมย์!B15+เขื่องคำ!B15+หิน!B15+คู!B15+ขุมเงิน!B15+นางโอก!B15+เรือ!B15+เป็ด!B15</f>
        <v>0</v>
      </c>
      <c r="C15" s="89">
        <f>เมือง!C15+คำใหญ่!C15+ตาดทอง!C15+สำราญ!C15+ค้อเหนือ!C15+ดู่ทุ่ง!C15+เดิด!C15+ขั้นได!C15+ทุ่งแต้!C15+สิงห์!C15+สะไมย์!C15+เขื่องคำ!C15+หิน!C15+คู!C15+ขุมเงิน!C15+นางโอก!C15+เรือ!C15+เป็ด!C15</f>
        <v>18</v>
      </c>
      <c r="D15" s="96">
        <f t="shared" si="0"/>
        <v>18</v>
      </c>
      <c r="E15" s="88">
        <f>เมือง!E15+คำใหญ่!E15+ตาดทอง!E15+สำราญ!E15+ค้อเหนือ!E15+ดู่ทุ่ง!E15+เดิด!E15+ขั้นได!E15+ทุ่งแต้!E15+สิงห์!E15+สะไมย์!E15+เขื่องคำ!E15+หิน!E15+คู!E15+ขุมเงิน!E15+นางโอก!E15+เรือ!E15+เป็ด!E15</f>
        <v>0</v>
      </c>
      <c r="F15" s="89">
        <f>เมือง!F15+คำใหญ่!F15+ตาดทอง!F15+สำราญ!F15+ค้อเหนือ!F15+ดู่ทุ่ง!F15+เดิด!F15+ขั้นได!F15+ทุ่งแต้!F15+สิงห์!F15+สะไมย์!F15+เขื่องคำ!F15+หิน!F15+คู!F15+ขุมเงิน!F15+นางโอก!F15+เรือ!F15+เป็ด!F15</f>
        <v>2</v>
      </c>
      <c r="G15" s="89">
        <f>เมือง!G15+คำใหญ่!G15+ตาดทอง!G15+สำราญ!G15+ค้อเหนือ!G15+ดู่ทุ่ง!G15+เดิด!G15+ขั้นได!G15+ทุ่งแต้!G15+สิงห์!G15+สะไมย์!G15+เขื่องคำ!G15+หิน!G15+คู!G15+ขุมเงิน!G15+นางโอก!G15+เรือ!G15+เป็ด!G15</f>
        <v>13</v>
      </c>
      <c r="H15" s="101">
        <f>เมือง!H15+คำใหญ่!H15+ตาดทอง!H15+สำราญ!H15+ค้อเหนือ!H15+ดู่ทุ่ง!H15+เดิด!H15+ขั้นได!H15+ทุ่งแต้!H15+สิงห์!H15+สะไมย์!H15+เขื่องคำ!H15+หิน!H15+คู!H15+ขุมเงิน!H15+นางโอก!H15+เรือ!H15+เป็ด!H15</f>
        <v>3</v>
      </c>
      <c r="I15" s="88">
        <f>เมือง!I15+คำใหญ่!I15+ตาดทอง!I15+สำราญ!I15+ค้อเหนือ!I15+ดู่ทุ่ง!I15+เดิด!I15+ขั้นได!I15+ทุ่งแต้!I15+สิงห์!I15+สะไมย์!I15+เขื่องคำ!I15+หิน!I15+คู!I15+ขุมเงิน!I15+นางโอก!I15+เรือ!I15+เป็ด!I15</f>
        <v>14</v>
      </c>
      <c r="J15" s="89">
        <f>เมือง!J15+คำใหญ่!J15+ตาดทอง!J15+สำราญ!J15+ค้อเหนือ!J15+ดู่ทุ่ง!J15+เดิด!J15+ขั้นได!J15+ทุ่งแต้!J15+สิงห์!J15+สะไมย์!J15+เขื่องคำ!J15+หิน!J15+คู!J15+ขุมเงิน!J15+นางโอก!J15+เรือ!J15+เป็ด!J15</f>
        <v>1</v>
      </c>
      <c r="K15" s="89">
        <f>เมือง!K15+คำใหญ่!K15+ตาดทอง!K15+สำราญ!K15+ค้อเหนือ!K15+ดู่ทุ่ง!K15+เดิด!K15+ขั้นได!K15+ทุ่งแต้!K15+สิงห์!K15+สะไมย์!K15+เขื่องคำ!K15+หิน!K15+คู!K15+ขุมเงิน!K15+นางโอก!K15+เรือ!K15+เป็ด!K15</f>
        <v>2</v>
      </c>
      <c r="L15" s="89">
        <f>เมือง!L15+คำใหญ่!L15+ตาดทอง!L15+สำราญ!L15+ค้อเหนือ!L15+ดู่ทุ่ง!L15+เดิด!L15+ขั้นได!L15+ทุ่งแต้!L15+สิงห์!L15+สะไมย์!L15+เขื่องคำ!L15+หิน!L15+คู!L15+ขุมเงิน!L15+นางโอก!L15+เรือ!L15+เป็ด!L15</f>
        <v>1</v>
      </c>
      <c r="M15" s="90">
        <f>เมือง!M15+คำใหญ่!M15+ตาดทอง!M15+สำราญ!M15+ค้อเหนือ!M15+ดู่ทุ่ง!M15+เดิด!M15+ขั้นได!M15+ทุ่งแต้!M15+สิงห์!M15+สะไมย์!M15+เขื่องคำ!M15+หิน!M15+คู!M15+ขุมเงิน!M15+นางโอก!M15+เรือ!M15+เป็ด!M15</f>
        <v>0</v>
      </c>
      <c r="N15" s="91">
        <f>เมือง!N15+คำใหญ่!N15+ตาดทอง!N15+สำราญ!N15+ค้อเหนือ!N15+ดู่ทุ่ง!N15+เดิด!N15+ขั้นได!N15+ทุ่งแต้!N15+สิงห์!N15+สะไมย์!N15+เขื่องคำ!N15+หิน!N15+คู!N15+ขุมเงิน!N15+นางโอก!N15+เรือ!N15+เป็ด!N15</f>
        <v>16</v>
      </c>
      <c r="O15" s="89">
        <f>เมือง!O15+คำใหญ่!O15+ตาดทอง!O15+สำราญ!O15+ค้อเหนือ!O15+ดู่ทุ่ง!O15+เดิด!O15+ขั้นได!O15+ทุ่งแต้!O15+สิงห์!O15+สะไมย์!O15+เขื่องคำ!O15+หิน!O15+คู!O15+ขุมเงิน!O15+นางโอก!O15+เรือ!O15+เป็ด!O15</f>
        <v>0</v>
      </c>
      <c r="P15" s="89">
        <f>เมือง!P15+คำใหญ่!P15+ตาดทอง!P15+สำราญ!P15+ค้อเหนือ!P15+ดู่ทุ่ง!P15+เดิด!P15+ขั้นได!P15+ทุ่งแต้!P15+สิงห์!P15+สะไมย์!P15+เขื่องคำ!P15+หิน!P15+คู!P15+ขุมเงิน!P15+นางโอก!P15+เรือ!P15+เป็ด!P15</f>
        <v>1</v>
      </c>
      <c r="Q15" s="89">
        <f>เมือง!Q15+คำใหญ่!Q15+ตาดทอง!Q15+สำราญ!Q15+ค้อเหนือ!Q15+ดู่ทุ่ง!Q15+เดิด!Q15+ขั้นได!Q15+ทุ่งแต้!Q15+สิงห์!Q15+สะไมย์!Q15+เขื่องคำ!Q15+หิน!Q15+คู!Q15+ขุมเงิน!Q15+นางโอก!Q15+เรือ!Q15+เป็ด!Q15</f>
        <v>0</v>
      </c>
      <c r="R15" s="90">
        <f>เมือง!R15+คำใหญ่!R15+ตาดทอง!R15+สำราญ!R15+ค้อเหนือ!R15+ดู่ทุ่ง!R15+เดิด!R15+ขั้นได!R15+ทุ่งแต้!R15+สิงห์!R15+สะไมย์!R15+เขื่องคำ!R15+หิน!R15+คู!R15+ขุมเงิน!R15+นางโอก!R15+เรือ!R15+เป็ด!R15</f>
        <v>1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f>เมือง!AD15+คำใหญ่!AD15+ตาดทอง!AD15+สำราญ!AD15+ค้อเหนือ!AD15+ดู่ทุ่ง!AD15+เดิด!AD15+ขั้นได!AD15+ทุ่งแต้!AD15+สิงห์!AD15+สะไมย์!AD15+เขื่องคำ!AD15+หิน!AD15+คู!AD15+ขุมเงิน!AD15+นางโอก!AD15+เรือ!AD15+เป็ด!AD15</f>
        <v>800</v>
      </c>
      <c r="AE15" s="157">
        <f>(AD15*5)/900</f>
        <v>4.4444444444444446</v>
      </c>
      <c r="AF15" s="223"/>
      <c r="AG15" s="224"/>
      <c r="AH15" s="224"/>
      <c r="AI15" s="224"/>
      <c r="AJ15" s="225"/>
      <c r="AN15" s="249" t="s">
        <v>100</v>
      </c>
      <c r="AO15" s="244" t="s">
        <v>97</v>
      </c>
      <c r="AP15" s="244"/>
      <c r="AQ15" s="244"/>
      <c r="AR15" s="246">
        <f>C19</f>
        <v>179</v>
      </c>
      <c r="AS15" s="242" t="s">
        <v>95</v>
      </c>
      <c r="AT15" s="243" t="s">
        <v>123</v>
      </c>
      <c r="AU15" s="244"/>
      <c r="AV15" s="244"/>
      <c r="AW15" s="244"/>
      <c r="AX15" s="242"/>
      <c r="AY15" s="242"/>
    </row>
    <row r="16" spans="1:51" ht="20.25" x14ac:dyDescent="0.3">
      <c r="A16" s="72">
        <v>8</v>
      </c>
      <c r="B16" s="88">
        <f>เมือง!B16+คำใหญ่!B16+ตาดทอง!B16+สำราญ!B16+ค้อเหนือ!B16+ดู่ทุ่ง!B16+เดิด!B16+ขั้นได!B16+ทุ่งแต้!B16+สิงห์!B16+สะไมย์!B16+เขื่องคำ!B16+หิน!B16+คู!B16+ขุมเงิน!B16+นางโอก!B16+เรือ!B16+เป็ด!B16</f>
        <v>0</v>
      </c>
      <c r="C16" s="89">
        <f>เมือง!C16+คำใหญ่!C16+ตาดทอง!C16+สำราญ!C16+ค้อเหนือ!C16+ดู่ทุ่ง!C16+เดิด!C16+ขั้นได!C16+ทุ่งแต้!C16+สิงห์!C16+สะไมย์!C16+เขื่องคำ!C16+หิน!C16+คู!C16+ขุมเงิน!C16+นางโอก!C16+เรือ!C16+เป็ด!C16</f>
        <v>18</v>
      </c>
      <c r="D16" s="96">
        <f t="shared" si="0"/>
        <v>18</v>
      </c>
      <c r="E16" s="88">
        <f>เมือง!E16+คำใหญ่!E16+ตาดทอง!E16+สำราญ!E16+ค้อเหนือ!E16+ดู่ทุ่ง!E16+เดิด!E16+ขั้นได!E16+ทุ่งแต้!E16+สิงห์!E16+สะไมย์!E16+เขื่องคำ!E16+หิน!E16+คู!E16+ขุมเงิน!E16+นางโอก!E16+เรือ!E16+เป็ด!E16</f>
        <v>0</v>
      </c>
      <c r="F16" s="89">
        <f>เมือง!F16+คำใหญ่!F16+ตาดทอง!F16+สำราญ!F16+ค้อเหนือ!F16+ดู่ทุ่ง!F16+เดิด!F16+ขั้นได!F16+ทุ่งแต้!F16+สิงห์!F16+สะไมย์!F16+เขื่องคำ!F16+หิน!F16+คู!F16+ขุมเงิน!F16+นางโอก!F16+เรือ!F16+เป็ด!F16</f>
        <v>4</v>
      </c>
      <c r="G16" s="89">
        <f>เมือง!G16+คำใหญ่!G16+ตาดทอง!G16+สำราญ!G16+ค้อเหนือ!G16+ดู่ทุ่ง!G16+เดิด!G16+ขั้นได!G16+ทุ่งแต้!G16+สิงห์!G16+สะไมย์!G16+เขื่องคำ!G16+หิน!G16+คู!G16+ขุมเงิน!G16+นางโอก!G16+เรือ!G16+เป็ด!G16</f>
        <v>12</v>
      </c>
      <c r="H16" s="101">
        <f>เมือง!H16+คำใหญ่!H16+ตาดทอง!H16+สำราญ!H16+ค้อเหนือ!H16+ดู่ทุ่ง!H16+เดิด!H16+ขั้นได!H16+ทุ่งแต้!H16+สิงห์!H16+สะไมย์!H16+เขื่องคำ!H16+หิน!H16+คู!H16+ขุมเงิน!H16+นางโอก!H16+เรือ!H16+เป็ด!H16</f>
        <v>2</v>
      </c>
      <c r="I16" s="88">
        <f>เมือง!I16+คำใหญ่!I16+ตาดทอง!I16+สำราญ!I16+ค้อเหนือ!I16+ดู่ทุ่ง!I16+เดิด!I16+ขั้นได!I16+ทุ่งแต้!I16+สิงห์!I16+สะไมย์!I16+เขื่องคำ!I16+หิน!I16+คู!I16+ขุมเงิน!I16+นางโอก!I16+เรือ!I16+เป็ด!I16</f>
        <v>14</v>
      </c>
      <c r="J16" s="89">
        <f>เมือง!J16+คำใหญ่!J16+ตาดทอง!J16+สำราญ!J16+ค้อเหนือ!J16+ดู่ทุ่ง!J16+เดิด!J16+ขั้นได!J16+ทุ่งแต้!J16+สิงห์!J16+สะไมย์!J16+เขื่องคำ!J16+หิน!J16+คู!J16+ขุมเงิน!J16+นางโอก!J16+เรือ!J16+เป็ด!J16</f>
        <v>0</v>
      </c>
      <c r="K16" s="89">
        <f>เมือง!K16+คำใหญ่!K16+ตาดทอง!K16+สำราญ!K16+ค้อเหนือ!K16+ดู่ทุ่ง!K16+เดิด!K16+ขั้นได!K16+ทุ่งแต้!K16+สิงห์!K16+สะไมย์!K16+เขื่องคำ!K16+หิน!K16+คู!K16+ขุมเงิน!K16+นางโอก!K16+เรือ!K16+เป็ด!K16</f>
        <v>2</v>
      </c>
      <c r="L16" s="89">
        <f>เมือง!L16+คำใหญ่!L16+ตาดทอง!L16+สำราญ!L16+ค้อเหนือ!L16+ดู่ทุ่ง!L16+เดิด!L16+ขั้นได!L16+ทุ่งแต้!L16+สิงห์!L16+สะไมย์!L16+เขื่องคำ!L16+หิน!L16+คู!L16+ขุมเงิน!L16+นางโอก!L16+เรือ!L16+เป็ด!L16</f>
        <v>1</v>
      </c>
      <c r="M16" s="90">
        <f>เมือง!M16+คำใหญ่!M16+ตาดทอง!M16+สำราญ!M16+ค้อเหนือ!M16+ดู่ทุ่ง!M16+เดิด!M16+ขั้นได!M16+ทุ่งแต้!M16+สิงห์!M16+สะไมย์!M16+เขื่องคำ!M16+หิน!M16+คู!M16+ขุมเงิน!M16+นางโอก!M16+เรือ!M16+เป็ด!M16</f>
        <v>1</v>
      </c>
      <c r="N16" s="91">
        <f>เมือง!N16+คำใหญ่!N16+ตาดทอง!N16+สำราญ!N16+ค้อเหนือ!N16+ดู่ทุ่ง!N16+เดิด!N16+ขั้นได!N16+ทุ่งแต้!N16+สิงห์!N16+สะไมย์!N16+เขื่องคำ!N16+หิน!N16+คู!N16+ขุมเงิน!N16+นางโอก!N16+เรือ!N16+เป็ด!N16</f>
        <v>16</v>
      </c>
      <c r="O16" s="89">
        <f>เมือง!O16+คำใหญ่!O16+ตาดทอง!O16+สำราญ!O16+ค้อเหนือ!O16+ดู่ทุ่ง!O16+เดิด!O16+ขั้นได!O16+ทุ่งแต้!O16+สิงห์!O16+สะไมย์!O16+เขื่องคำ!O16+หิน!O16+คู!O16+ขุมเงิน!O16+นางโอก!O16+เรือ!O16+เป็ด!O16</f>
        <v>0</v>
      </c>
      <c r="P16" s="89">
        <f>เมือง!P16+คำใหญ่!P16+ตาดทอง!P16+สำราญ!P16+ค้อเหนือ!P16+ดู่ทุ่ง!P16+เดิด!P16+ขั้นได!P16+ทุ่งแต้!P16+สิงห์!P16+สะไมย์!P16+เขื่องคำ!P16+หิน!P16+คู!P16+ขุมเงิน!P16+นางโอก!P16+เรือ!P16+เป็ด!P16</f>
        <v>0</v>
      </c>
      <c r="Q16" s="89">
        <f>เมือง!Q16+คำใหญ่!Q16+ตาดทอง!Q16+สำราญ!Q16+ค้อเหนือ!Q16+ดู่ทุ่ง!Q16+เดิด!Q16+ขั้นได!Q16+ทุ่งแต้!Q16+สิงห์!Q16+สะไมย์!Q16+เขื่องคำ!Q16+หิน!Q16+คู!Q16+ขุมเงิน!Q16+นางโอก!Q16+เรือ!Q16+เป็ด!Q16</f>
        <v>1</v>
      </c>
      <c r="R16" s="90">
        <f>เมือง!R16+คำใหญ่!R16+ตาดทอง!R16+สำราญ!R16+ค้อเหนือ!R16+ดู่ทุ่ง!R16+เดิด!R16+ขั้นได!R16+ทุ่งแต้!R16+สิงห์!R16+สะไมย์!R16+เขื่องคำ!R16+หิน!R16+คู!R16+ขุมเงิน!R16+นางโอก!R16+เรือ!R16+เป็ด!R16</f>
        <v>1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f>เมือง!AD16+คำใหญ่!AD16+ตาดทอง!AD16+สำราญ!AD16+ค้อเหนือ!AD16+ดู่ทุ่ง!AD16+เดิด!AD16+ขั้นได!AD16+ทุ่งแต้!AD16+สิงห์!AD16+สะไมย์!AD16+เขื่องคำ!AD16+หิน!AD16+คู!AD16+ขุมเงิน!AD16+นางโอก!AD16+เรือ!AD16+เป็ด!AD16</f>
        <v>807</v>
      </c>
      <c r="AE16" s="158">
        <f t="shared" ref="AE16:AE19" si="2">(AD16*5)/900</f>
        <v>4.4833333333333334</v>
      </c>
      <c r="AF16" s="226"/>
      <c r="AG16" s="227"/>
      <c r="AH16" s="227"/>
      <c r="AI16" s="227"/>
      <c r="AJ16" s="228"/>
      <c r="AN16" s="247" t="s">
        <v>102</v>
      </c>
      <c r="AO16" s="243" t="s">
        <v>101</v>
      </c>
      <c r="AP16" s="244"/>
      <c r="AQ16" s="244"/>
      <c r="AR16" s="242"/>
      <c r="AS16" s="242"/>
      <c r="AT16" s="247">
        <v>1.1000000000000001</v>
      </c>
      <c r="AU16" s="243" t="s">
        <v>121</v>
      </c>
      <c r="AV16" s="243"/>
      <c r="AW16" s="248">
        <f>AE14</f>
        <v>4.4811111111111108</v>
      </c>
      <c r="AX16" s="242"/>
      <c r="AY16" s="242"/>
    </row>
    <row r="17" spans="1:51" ht="20.25" x14ac:dyDescent="0.3">
      <c r="A17" s="72">
        <v>9</v>
      </c>
      <c r="B17" s="88">
        <f>เมือง!B17+คำใหญ่!B17+ตาดทอง!B17+สำราญ!B17+ค้อเหนือ!B17+ดู่ทุ่ง!B17+เดิด!B17+ขั้นได!B17+ทุ่งแต้!B17+สิงห์!B17+สะไมย์!B17+เขื่องคำ!B17+หิน!B17+คู!B17+ขุมเงิน!B17+นางโอก!B17+เรือ!B17+เป็ด!B17</f>
        <v>0</v>
      </c>
      <c r="C17" s="89">
        <f>เมือง!C17+คำใหญ่!C17+ตาดทอง!C17+สำราญ!C17+ค้อเหนือ!C17+ดู่ทุ่ง!C17+เดิด!C17+ขั้นได!C17+ทุ่งแต้!C17+สิงห์!C17+สะไมย์!C17+เขื่องคำ!C17+หิน!C17+คู!C17+ขุมเงิน!C17+นางโอก!C17+เรือ!C17+เป็ด!C17</f>
        <v>18</v>
      </c>
      <c r="D17" s="96">
        <f t="shared" si="0"/>
        <v>18</v>
      </c>
      <c r="E17" s="88">
        <f>เมือง!E17+คำใหญ่!E17+ตาดทอง!E17+สำราญ!E17+ค้อเหนือ!E17+ดู่ทุ่ง!E17+เดิด!E17+ขั้นได!E17+ทุ่งแต้!E17+สิงห์!E17+สะไมย์!E17+เขื่องคำ!E17+หิน!E17+คู!E17+ขุมเงิน!E17+นางโอก!E17+เรือ!E17+เป็ด!E17</f>
        <v>1</v>
      </c>
      <c r="F17" s="89">
        <f>เมือง!F17+คำใหญ่!F17+ตาดทอง!F17+สำราญ!F17+ค้อเหนือ!F17+ดู่ทุ่ง!F17+เดิด!F17+ขั้นได!F17+ทุ่งแต้!F17+สิงห์!F17+สะไมย์!F17+เขื่องคำ!F17+หิน!F17+คู!F17+ขุมเงิน!F17+นางโอก!F17+เรือ!F17+เป็ด!F17</f>
        <v>6</v>
      </c>
      <c r="G17" s="89">
        <f>เมือง!G17+คำใหญ่!G17+ตาดทอง!G17+สำราญ!G17+ค้อเหนือ!G17+ดู่ทุ่ง!G17+เดิด!G17+ขั้นได!G17+ทุ่งแต้!G17+สิงห์!G17+สะไมย์!G17+เขื่องคำ!G17+หิน!G17+คู!G17+ขุมเงิน!G17+นางโอก!G17+เรือ!G17+เป็ด!G17</f>
        <v>10</v>
      </c>
      <c r="H17" s="101">
        <f>เมือง!H17+คำใหญ่!H17+ตาดทอง!H17+สำราญ!H17+ค้อเหนือ!H17+ดู่ทุ่ง!H17+เดิด!H17+ขั้นได!H17+ทุ่งแต้!H17+สิงห์!H17+สะไมย์!H17+เขื่องคำ!H17+หิน!H17+คู!H17+ขุมเงิน!H17+นางโอก!H17+เรือ!H17+เป็ด!H17</f>
        <v>1</v>
      </c>
      <c r="I17" s="88">
        <f>เมือง!I17+คำใหญ่!I17+ตาดทอง!I17+สำราญ!I17+ค้อเหนือ!I17+ดู่ทุ่ง!I17+เดิด!I17+ขั้นได!I17+ทุ่งแต้!I17+สิงห์!I17+สะไมย์!I17+เขื่องคำ!I17+หิน!I17+คู!I17+ขุมเงิน!I17+นางโอก!I17+เรือ!I17+เป็ด!I17</f>
        <v>15</v>
      </c>
      <c r="J17" s="89">
        <f>เมือง!J17+คำใหญ่!J17+ตาดทอง!J17+สำราญ!J17+ค้อเหนือ!J17+ดู่ทุ่ง!J17+เดิด!J17+ขั้นได!J17+ทุ่งแต้!J17+สิงห์!J17+สะไมย์!J17+เขื่องคำ!J17+หิน!J17+คู!J17+ขุมเงิน!J17+นางโอก!J17+เรือ!J17+เป็ด!J17</f>
        <v>0</v>
      </c>
      <c r="K17" s="89">
        <f>เมือง!K17+คำใหญ่!K17+ตาดทอง!K17+สำราญ!K17+ค้อเหนือ!K17+ดู่ทุ่ง!K17+เดิด!K17+ขั้นได!K17+ทุ่งแต้!K17+สิงห์!K17+สะไมย์!K17+เขื่องคำ!K17+หิน!K17+คู!K17+ขุมเงิน!K17+นางโอก!K17+เรือ!K17+เป็ด!K17</f>
        <v>2</v>
      </c>
      <c r="L17" s="89">
        <f>เมือง!L17+คำใหญ่!L17+ตาดทอง!L17+สำราญ!L17+ค้อเหนือ!L17+ดู่ทุ่ง!L17+เดิด!L17+ขั้นได!L17+ทุ่งแต้!L17+สิงห์!L17+สะไมย์!L17+เขื่องคำ!L17+หิน!L17+คู!L17+ขุมเงิน!L17+นางโอก!L17+เรือ!L17+เป็ด!L17</f>
        <v>0</v>
      </c>
      <c r="M17" s="90">
        <f>เมือง!M17+คำใหญ่!M17+ตาดทอง!M17+สำราญ!M17+ค้อเหนือ!M17+ดู่ทุ่ง!M17+เดิด!M17+ขั้นได!M17+ทุ่งแต้!M17+สิงห์!M17+สะไมย์!M17+เขื่องคำ!M17+หิน!M17+คู!M17+ขุมเงิน!M17+นางโอก!M17+เรือ!M17+เป็ด!M17</f>
        <v>1</v>
      </c>
      <c r="N17" s="91">
        <f>เมือง!N17+คำใหญ่!N17+ตาดทอง!N17+สำราญ!N17+ค้อเหนือ!N17+ดู่ทุ่ง!N17+เดิด!N17+ขั้นได!N17+ทุ่งแต้!N17+สิงห์!N17+สะไมย์!N17+เขื่องคำ!N17+หิน!N17+คู!N17+ขุมเงิน!N17+นางโอก!N17+เรือ!N17+เป็ด!N17</f>
        <v>15</v>
      </c>
      <c r="O17" s="89">
        <f>เมือง!O17+คำใหญ่!O17+ตาดทอง!O17+สำราญ!O17+ค้อเหนือ!O17+ดู่ทุ่ง!O17+เดิด!O17+ขั้นได!O17+ทุ่งแต้!O17+สิงห์!O17+สะไมย์!O17+เขื่องคำ!O17+หิน!O17+คู!O17+ขุมเงิน!O17+นางโอก!O17+เรือ!O17+เป็ด!O17</f>
        <v>1</v>
      </c>
      <c r="P17" s="89">
        <f>เมือง!P17+คำใหญ่!P17+ตาดทอง!P17+สำราญ!P17+ค้อเหนือ!P17+ดู่ทุ่ง!P17+เดิด!P17+ขั้นได!P17+ทุ่งแต้!P17+สิงห์!P17+สะไมย์!P17+เขื่องคำ!P17+หิน!P17+คู!P17+ขุมเงิน!P17+นางโอก!P17+เรือ!P17+เป็ด!P17</f>
        <v>0</v>
      </c>
      <c r="Q17" s="89">
        <f>เมือง!Q17+คำใหญ่!Q17+ตาดทอง!Q17+สำราญ!Q17+ค้อเหนือ!Q17+ดู่ทุ่ง!Q17+เดิด!Q17+ขั้นได!Q17+ทุ่งแต้!Q17+สิงห์!Q17+สะไมย์!Q17+เขื่องคำ!Q17+หิน!Q17+คู!Q17+ขุมเงิน!Q17+นางโอก!Q17+เรือ!Q17+เป็ด!Q17</f>
        <v>0</v>
      </c>
      <c r="R17" s="90">
        <f>เมือง!R17+คำใหญ่!R17+ตาดทอง!R17+สำราญ!R17+ค้อเหนือ!R17+ดู่ทุ่ง!R17+เดิด!R17+ขั้นได!R17+ทุ่งแต้!R17+สิงห์!R17+สะไมย์!R17+เขื่องคำ!R17+หิน!R17+คู!R17+ขุมเงิน!R17+นางโอก!R17+เรือ!R17+เป็ด!R17</f>
        <v>2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f>เมือง!AD17+คำใหญ่!AD17+ตาดทอง!AD17+สำราญ!AD17+ค้อเหนือ!AD17+ดู่ทุ่ง!AD17+เดิด!AD17+ขั้นได!AD17+ทุ่งแต้!AD17+สิงห์!AD17+สะไมย์!AD17+เขื่องคำ!AD17+หิน!AD17+คู!AD17+ขุมเงิน!AD17+นางโอก!AD17+เรือ!AD17+เป็ด!AD17</f>
        <v>804</v>
      </c>
      <c r="AE17" s="158">
        <f t="shared" si="2"/>
        <v>4.4666666666666668</v>
      </c>
      <c r="AF17" s="226"/>
      <c r="AG17" s="227"/>
      <c r="AH17" s="227"/>
      <c r="AI17" s="227"/>
      <c r="AJ17" s="228"/>
      <c r="AN17" s="249" t="s">
        <v>99</v>
      </c>
      <c r="AO17" s="244" t="s">
        <v>105</v>
      </c>
      <c r="AP17" s="244"/>
      <c r="AQ17" s="244"/>
      <c r="AR17" s="246">
        <f>E19</f>
        <v>8</v>
      </c>
      <c r="AS17" s="242" t="s">
        <v>95</v>
      </c>
      <c r="AT17" s="247" t="s">
        <v>102</v>
      </c>
      <c r="AU17" s="243" t="s">
        <v>122</v>
      </c>
      <c r="AV17" s="244"/>
      <c r="AW17" s="251" t="str">
        <f>IF(AW16&gt;4.49,"มากที่สุด",IF(AW16&gt;3.49,"มาก",IF(AW16&gt;2.49,"ปานกลาง",IF(AW16&gt;1.49,"น้อย",IF(AW16&gt;0,"น้อยที่สุด")))))</f>
        <v>มาก</v>
      </c>
      <c r="AX17" s="242"/>
      <c r="AY17" s="242"/>
    </row>
    <row r="18" spans="1:51" ht="21" thickBot="1" x14ac:dyDescent="0.35">
      <c r="A18" s="73">
        <v>10</v>
      </c>
      <c r="B18" s="92">
        <f>เมือง!B18+คำใหญ่!B18+ตาดทอง!B18+สำราญ!B18+ค้อเหนือ!B18+ดู่ทุ่ง!B18+เดิด!B18+ขั้นได!B18+ทุ่งแต้!B18+สิงห์!B18+สะไมย์!B18+เขื่องคำ!B18+หิน!B18+คู!B18+ขุมเงิน!B18+นางโอก!B18+เรือ!B18+เป็ด!B18</f>
        <v>0</v>
      </c>
      <c r="C18" s="93">
        <f>เมือง!C18+คำใหญ่!C18+ตาดทอง!C18+สำราญ!C18+ค้อเหนือ!C18+ดู่ทุ่ง!C18+เดิด!C18+ขั้นได!C18+ทุ่งแต้!C18+สิงห์!C18+สะไมย์!C18+เขื่องคำ!C18+หิน!C18+คู!C18+ขุมเงิน!C18+นางโอก!C18+เรือ!C18+เป็ด!C18</f>
        <v>18</v>
      </c>
      <c r="D18" s="96">
        <f t="shared" si="0"/>
        <v>18</v>
      </c>
      <c r="E18" s="92">
        <f>เมือง!E18+คำใหญ่!E18+ตาดทอง!E18+สำราญ!E18+ค้อเหนือ!E18+ดู่ทุ่ง!E18+เดิด!E18+ขั้นได!E18+ทุ่งแต้!E18+สิงห์!E18+สะไมย์!E18+เขื่องคำ!E18+หิน!E18+คู!E18+ขุมเงิน!E18+นางโอก!E18+เรือ!E18+เป็ด!E18</f>
        <v>1</v>
      </c>
      <c r="F18" s="89">
        <f>เมือง!F18+คำใหญ่!F18+ตาดทอง!F18+สำราญ!F18+ค้อเหนือ!F18+ดู่ทุ่ง!F18+เดิด!F18+ขั้นได!F18+ทุ่งแต้!F18+สิงห์!F18+สะไมย์!F18+เขื่องคำ!F18+หิน!F18+คู!F18+ขุมเงิน!F18+นางโอก!F18+เรือ!F18+เป็ด!F18</f>
        <v>1</v>
      </c>
      <c r="G18" s="89">
        <f>เมือง!G18+คำใหญ่!G18+ตาดทอง!G18+สำราญ!G18+ค้อเหนือ!G18+ดู่ทุ่ง!G18+เดิด!G18+ขั้นได!G18+ทุ่งแต้!G18+สิงห์!G18+สะไมย์!G18+เขื่องคำ!G18+หิน!G18+คู!G18+ขุมเงิน!G18+นางโอก!G18+เรือ!G18+เป็ด!G18</f>
        <v>15</v>
      </c>
      <c r="H18" s="101">
        <f>เมือง!H18+คำใหญ่!H18+ตาดทอง!H18+สำราญ!H18+ค้อเหนือ!H18+ดู่ทุ่ง!H18+เดิด!H18+ขั้นได!H18+ทุ่งแต้!H18+สิงห์!H18+สะไมย์!H18+เขื่องคำ!H18+หิน!H18+คู!H18+ขุมเงิน!H18+นางโอก!H18+เรือ!H18+เป็ด!H18</f>
        <v>1</v>
      </c>
      <c r="I18" s="88">
        <f>เมือง!I18+คำใหญ่!I18+ตาดทอง!I18+สำราญ!I18+ค้อเหนือ!I18+ดู่ทุ่ง!I18+เดิด!I18+ขั้นได!I18+ทุ่งแต้!I18+สิงห์!I18+สะไมย์!I18+เขื่องคำ!I18+หิน!I18+คู!I18+ขุมเงิน!I18+นางโอก!I18+เรือ!I18+เป็ด!I18</f>
        <v>14</v>
      </c>
      <c r="J18" s="89">
        <f>เมือง!J18+คำใหญ่!J18+ตาดทอง!J18+สำราญ!J18+ค้อเหนือ!J18+ดู่ทุ่ง!J18+เดิด!J18+ขั้นได!J18+ทุ่งแต้!J18+สิงห์!J18+สะไมย์!J18+เขื่องคำ!J18+หิน!J18+คู!J18+ขุมเงิน!J18+นางโอก!J18+เรือ!J18+เป็ด!J18</f>
        <v>1</v>
      </c>
      <c r="K18" s="89">
        <f>เมือง!K18+คำใหญ่!K18+ตาดทอง!K18+สำราญ!K18+ค้อเหนือ!K18+ดู่ทุ่ง!K18+เดิด!K18+ขั้นได!K18+ทุ่งแต้!K18+สิงห์!K18+สะไมย์!K18+เขื่องคำ!K18+หิน!K18+คู!K18+ขุมเงิน!K18+นางโอก!K18+เรือ!K18+เป็ด!K18</f>
        <v>2</v>
      </c>
      <c r="L18" s="89">
        <f>เมือง!L18+คำใหญ่!L18+ตาดทอง!L18+สำราญ!L18+ค้อเหนือ!L18+ดู่ทุ่ง!L18+เดิด!L18+ขั้นได!L18+ทุ่งแต้!L18+สิงห์!L18+สะไมย์!L18+เขื่องคำ!L18+หิน!L18+คู!L18+ขุมเงิน!L18+นางโอก!L18+เรือ!L18+เป็ด!L18</f>
        <v>1</v>
      </c>
      <c r="M18" s="90">
        <f>เมือง!M18+คำใหญ่!M18+ตาดทอง!M18+สำราญ!M18+ค้อเหนือ!M18+ดู่ทุ่ง!M18+เดิด!M18+ขั้นได!M18+ทุ่งแต้!M18+สิงห์!M18+สะไมย์!M18+เขื่องคำ!M18+หิน!M18+คู!M18+ขุมเงิน!M18+นางโอก!M18+เรือ!M18+เป็ด!M18</f>
        <v>0</v>
      </c>
      <c r="N18" s="91">
        <f>เมือง!N18+คำใหญ่!N18+ตาดทอง!N18+สำราญ!N18+ค้อเหนือ!N18+ดู่ทุ่ง!N18+เดิด!N18+ขั้นได!N18+ทุ่งแต้!N18+สิงห์!N18+สะไมย์!N18+เขื่องคำ!N18+หิน!N18+คู!N18+ขุมเงิน!N18+นางโอก!N18+เรือ!N18+เป็ด!N18</f>
        <v>15</v>
      </c>
      <c r="O18" s="89">
        <f>เมือง!O18+คำใหญ่!O18+ตาดทอง!O18+สำราญ!O18+ค้อเหนือ!O18+ดู่ทุ่ง!O18+เดิด!O18+ขั้นได!O18+ทุ่งแต้!O18+สิงห์!O18+สะไมย์!O18+เขื่องคำ!O18+หิน!O18+คู!O18+ขุมเงิน!O18+นางโอก!O18+เรือ!O18+เป็ด!O18</f>
        <v>1</v>
      </c>
      <c r="P18" s="89">
        <f>เมือง!P18+คำใหญ่!P18+ตาดทอง!P18+สำราญ!P18+ค้อเหนือ!P18+ดู่ทุ่ง!P18+เดิด!P18+ขั้นได!P18+ทุ่งแต้!P18+สิงห์!P18+สะไมย์!P18+เขื่องคำ!P18+หิน!P18+คู!P18+ขุมเงิน!P18+นางโอก!P18+เรือ!P18+เป็ด!P18</f>
        <v>0</v>
      </c>
      <c r="Q18" s="89">
        <f>เมือง!Q18+คำใหญ่!Q18+ตาดทอง!Q18+สำราญ!Q18+ค้อเหนือ!Q18+ดู่ทุ่ง!Q18+เดิด!Q18+ขั้นได!Q18+ทุ่งแต้!Q18+สิงห์!Q18+สะไมย์!Q18+เขื่องคำ!Q18+หิน!Q18+คู!Q18+ขุมเงิน!Q18+นางโอก!Q18+เรือ!Q18+เป็ด!Q18</f>
        <v>0</v>
      </c>
      <c r="R18" s="90">
        <f>เมือง!R18+คำใหญ่!R18+ตาดทอง!R18+สำราญ!R18+ค้อเหนือ!R18+ดู่ทุ่ง!R18+เดิด!R18+ขั้นได!R18+ทุ่งแต้!R18+สิงห์!R18+สะไมย์!R18+เขื่องคำ!R18+หิน!R18+คู!R18+ขุมเงิน!R18+นางโอก!R18+เรือ!R18+เป็ด!R18</f>
        <v>2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f>เมือง!AD18+คำใหญ่!AD18+ตาดทอง!AD18+สำราญ!AD18+ค้อเหนือ!AD18+ดู่ทุ่ง!AD18+เดิด!AD18+ขั้นได!AD18+ทุ่งแต้!AD18+สิงห์!AD18+สะไมย์!AD18+เขื่องคำ!AD18+หิน!AD18+คู!AD18+ขุมเงิน!AD18+นางโอก!AD18+เรือ!AD18+เป็ด!AD18</f>
        <v>812</v>
      </c>
      <c r="AE18" s="158">
        <f t="shared" si="2"/>
        <v>4.5111111111111111</v>
      </c>
      <c r="AF18" s="226"/>
      <c r="AG18" s="227"/>
      <c r="AH18" s="227"/>
      <c r="AI18" s="227"/>
      <c r="AJ18" s="228"/>
      <c r="AN18" s="249" t="s">
        <v>100</v>
      </c>
      <c r="AO18" s="244" t="s">
        <v>106</v>
      </c>
      <c r="AP18" s="244"/>
      <c r="AQ18" s="244"/>
      <c r="AR18" s="246">
        <f>F19</f>
        <v>33</v>
      </c>
      <c r="AS18" s="242" t="s">
        <v>95</v>
      </c>
      <c r="AT18" s="243" t="s">
        <v>124</v>
      </c>
      <c r="AU18" s="244"/>
      <c r="AV18" s="244"/>
      <c r="AW18" s="242"/>
      <c r="AX18" s="242"/>
      <c r="AY18" s="242"/>
    </row>
    <row r="19" spans="1:51" ht="21" thickBot="1" x14ac:dyDescent="0.35">
      <c r="A19" s="98" t="s">
        <v>9</v>
      </c>
      <c r="B19" s="99">
        <f>SUM(B9:B18)</f>
        <v>1</v>
      </c>
      <c r="C19" s="100">
        <f t="shared" ref="C19:H19" si="3">SUM(C9:C18)</f>
        <v>179</v>
      </c>
      <c r="D19" s="97">
        <f t="shared" si="3"/>
        <v>180</v>
      </c>
      <c r="E19" s="99">
        <f>SUM(E9:E18)</f>
        <v>8</v>
      </c>
      <c r="F19" s="100">
        <f>SUM(F9:F18)</f>
        <v>33</v>
      </c>
      <c r="G19" s="100">
        <f>SUM(G9:G18)</f>
        <v>114</v>
      </c>
      <c r="H19" s="97">
        <f>SUM(H9:H18)</f>
        <v>25</v>
      </c>
      <c r="I19" s="99">
        <f>SUM(I9:I18)</f>
        <v>123</v>
      </c>
      <c r="J19" s="100">
        <f t="shared" ref="J19:O19" si="4">SUM(J9:J18)</f>
        <v>14</v>
      </c>
      <c r="K19" s="100">
        <f t="shared" si="4"/>
        <v>36</v>
      </c>
      <c r="L19" s="100">
        <f t="shared" si="4"/>
        <v>4</v>
      </c>
      <c r="M19" s="97">
        <f t="shared" si="4"/>
        <v>3</v>
      </c>
      <c r="N19" s="99">
        <f t="shared" si="4"/>
        <v>151</v>
      </c>
      <c r="O19" s="100">
        <f t="shared" si="4"/>
        <v>4</v>
      </c>
      <c r="P19" s="100">
        <f>SUM(P9:P18)</f>
        <v>5</v>
      </c>
      <c r="Q19" s="100">
        <f t="shared" ref="Q19:R19" si="5">SUM(Q9:Q18)</f>
        <v>3</v>
      </c>
      <c r="R19" s="97">
        <f t="shared" si="5"/>
        <v>17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f>เมือง!AD19+คำใหญ่!AD19+ตาดทอง!AD19+สำราญ!AD19+ค้อเหนือ!AD19+ดู่ทุ่ง!AD19+เดิด!AD19+ขั้นได!AD19+ทุ่งแต้!AD19+สิงห์!AD19+สะไมย์!AD19+เขื่องคำ!AD19+หิน!AD19+คู!AD19+ขุมเงิน!AD19+นางโอก!AD19+เรือ!AD19+เป็ด!AD19</f>
        <v>810</v>
      </c>
      <c r="AE19" s="158">
        <f t="shared" si="2"/>
        <v>4.5</v>
      </c>
      <c r="AF19" s="229"/>
      <c r="AG19" s="230"/>
      <c r="AH19" s="230"/>
      <c r="AI19" s="230"/>
      <c r="AJ19" s="231"/>
      <c r="AN19" s="249" t="s">
        <v>103</v>
      </c>
      <c r="AO19" s="244" t="s">
        <v>107</v>
      </c>
      <c r="AP19" s="244"/>
      <c r="AQ19" s="244"/>
      <c r="AR19" s="246">
        <f>G19</f>
        <v>114</v>
      </c>
      <c r="AS19" s="242" t="s">
        <v>95</v>
      </c>
      <c r="AT19" s="247">
        <v>1.1000000000000001</v>
      </c>
      <c r="AU19" s="243" t="s">
        <v>121</v>
      </c>
      <c r="AV19" s="243"/>
      <c r="AW19" s="248">
        <f>AE20</f>
        <v>4.6000000000000005</v>
      </c>
      <c r="AX19" s="242"/>
      <c r="AY19" s="242"/>
    </row>
    <row r="20" spans="1:51" ht="21.75" customHeight="1" thickBot="1" x14ac:dyDescent="0.35">
      <c r="E20" s="198">
        <f>SUM(E19:H19)</f>
        <v>180</v>
      </c>
      <c r="F20" s="163"/>
      <c r="G20" s="163"/>
      <c r="H20" s="164"/>
      <c r="I20" s="198">
        <f>SUM(I19:M19)</f>
        <v>180</v>
      </c>
      <c r="J20" s="163"/>
      <c r="K20" s="163"/>
      <c r="L20" s="163"/>
      <c r="M20" s="164"/>
      <c r="N20" s="198">
        <f>SUM(N19:R19)</f>
        <v>180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212">
        <f>เมือง!AD20+คำใหญ่!AD20+ตาดทอง!AD20+สำราญ!AD20+ค้อเหนือ!AD20+ดู่ทุ่ง!AD20+เดิด!AD20+ขั้นได!AD20+ทุ่งแต้!AD20+สิงห์!AD20+สะไมย์!AD20+เขื่องคำ!AD20+หิน!AD20+คู!AD20+ขุมเงิน!AD20+นางโอก!AD20+เรือ!AD20+เป็ด!AD20</f>
        <v>2484</v>
      </c>
      <c r="AE20" s="4">
        <f>AVERAGE(AE21:AE23)</f>
        <v>4.6000000000000005</v>
      </c>
      <c r="AF20" s="237" t="s">
        <v>89</v>
      </c>
      <c r="AG20" s="221"/>
      <c r="AH20" s="221"/>
      <c r="AI20" s="221"/>
      <c r="AJ20" s="222"/>
      <c r="AN20" s="249" t="s">
        <v>104</v>
      </c>
      <c r="AO20" s="244" t="s">
        <v>108</v>
      </c>
      <c r="AP20" s="244"/>
      <c r="AQ20" s="244"/>
      <c r="AR20" s="246">
        <f>H19</f>
        <v>25</v>
      </c>
      <c r="AS20" s="242" t="s">
        <v>95</v>
      </c>
      <c r="AT20" s="247" t="s">
        <v>102</v>
      </c>
      <c r="AU20" s="243" t="s">
        <v>122</v>
      </c>
      <c r="AV20" s="244"/>
      <c r="AW20" s="251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  <c r="AX20" s="242"/>
      <c r="AY20" s="242"/>
    </row>
    <row r="21" spans="1:51" ht="20.25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f>เมือง!AD21+คำใหญ่!AD21+ตาดทอง!AD21+สำราญ!AD21+ค้อเหนือ!AD21+ดู่ทุ่ง!AD21+เดิด!AD21+ขั้นได!AD21+ทุ่งแต้!AD21+สิงห์!AD21+สะไมย์!AD21+เขื่องคำ!AD21+หิน!AD21+คู!AD21+ขุมเงิน!AD21+นางโอก!AD21+เรือ!AD21+เป็ด!AD21</f>
        <v>835</v>
      </c>
      <c r="AE21" s="157">
        <f>(AD21*5)/900</f>
        <v>4.6388888888888893</v>
      </c>
      <c r="AF21" s="223"/>
      <c r="AG21" s="224"/>
      <c r="AH21" s="224"/>
      <c r="AI21" s="224"/>
      <c r="AJ21" s="225"/>
      <c r="AN21" s="247" t="s">
        <v>116</v>
      </c>
      <c r="AO21" s="243" t="s">
        <v>109</v>
      </c>
      <c r="AP21" s="244"/>
      <c r="AQ21" s="244"/>
      <c r="AR21" s="242"/>
      <c r="AS21" s="242"/>
      <c r="AT21" s="243" t="s">
        <v>125</v>
      </c>
      <c r="AU21" s="244"/>
      <c r="AV21" s="244"/>
      <c r="AW21" s="242"/>
      <c r="AX21" s="242"/>
      <c r="AY21" s="242"/>
    </row>
    <row r="22" spans="1:51" ht="20.25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f>เมือง!AD22+คำใหญ่!AD22+ตาดทอง!AD22+สำราญ!AD22+ค้อเหนือ!AD22+ดู่ทุ่ง!AD22+เดิด!AD22+ขั้นได!AD22+ทุ่งแต้!AD22+สิงห์!AD22+สะไมย์!AD22+เขื่องคำ!AD22+หิน!AD22+คู!AD22+ขุมเงิน!AD22+นางโอก!AD22+เรือ!AD22+เป็ด!AD22</f>
        <v>818</v>
      </c>
      <c r="AE22" s="158">
        <f t="shared" ref="AE22:AE23" si="6">(AD22*5)/900</f>
        <v>4.5444444444444443</v>
      </c>
      <c r="AF22" s="226"/>
      <c r="AG22" s="227"/>
      <c r="AH22" s="227"/>
      <c r="AI22" s="227"/>
      <c r="AJ22" s="228"/>
      <c r="AN22" s="249" t="s">
        <v>99</v>
      </c>
      <c r="AO22" s="244" t="s">
        <v>110</v>
      </c>
      <c r="AP22" s="244"/>
      <c r="AQ22" s="244"/>
      <c r="AR22" s="246">
        <f>I19</f>
        <v>123</v>
      </c>
      <c r="AS22" s="242" t="s">
        <v>95</v>
      </c>
      <c r="AT22" s="247">
        <v>1.1000000000000001</v>
      </c>
      <c r="AU22" s="243" t="s">
        <v>121</v>
      </c>
      <c r="AV22" s="243"/>
      <c r="AW22" s="248">
        <f>AE24</f>
        <v>4.5314814814814817</v>
      </c>
      <c r="AX22" s="242"/>
      <c r="AY22" s="242"/>
    </row>
    <row r="23" spans="1:51" ht="21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f>เมือง!AD23+คำใหญ่!AD23+ตาดทอง!AD23+สำราญ!AD23+ค้อเหนือ!AD23+ดู่ทุ่ง!AD23+เดิด!AD23+ขั้นได!AD23+ทุ่งแต้!AD23+สิงห์!AD23+สะไมย์!AD23+เขื่องคำ!AD23+หิน!AD23+คู!AD23+ขุมเงิน!AD23+นางโอก!AD23+เรือ!AD23+เป็ด!AD23</f>
        <v>831</v>
      </c>
      <c r="AE23" s="159">
        <f t="shared" si="6"/>
        <v>4.6166666666666663</v>
      </c>
      <c r="AF23" s="229"/>
      <c r="AG23" s="230"/>
      <c r="AH23" s="230"/>
      <c r="AI23" s="230"/>
      <c r="AJ23" s="231"/>
      <c r="AN23" s="249" t="s">
        <v>100</v>
      </c>
      <c r="AO23" s="244" t="s">
        <v>111</v>
      </c>
      <c r="AP23" s="244"/>
      <c r="AQ23" s="244"/>
      <c r="AR23" s="246">
        <f>J19</f>
        <v>14</v>
      </c>
      <c r="AS23" s="242" t="s">
        <v>95</v>
      </c>
      <c r="AT23" s="247" t="s">
        <v>102</v>
      </c>
      <c r="AU23" s="243" t="s">
        <v>122</v>
      </c>
      <c r="AV23" s="244"/>
      <c r="AW23" s="251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  <c r="AX23" s="242"/>
      <c r="AY23" s="242"/>
    </row>
    <row r="24" spans="1:51" ht="21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212">
        <f>เมือง!AD24+คำใหญ่!AD24+ตาดทอง!AD24+สำราญ!AD24+ค้อเหนือ!AD24+ดู่ทุ่ง!AD24+เดิด!AD24+ขั้นได!AD24+ทุ่งแต้!AD24+สิงห์!AD24+สะไมย์!AD24+เขื่องคำ!AD24+หิน!AD24+คู!AD24+ขุมเงิน!AD24+นางโอก!AD24+เรือ!AD24+เป็ด!AD24</f>
        <v>2447</v>
      </c>
      <c r="AE24" s="4">
        <f>AVERAGE(AE25:AE27)</f>
        <v>4.5314814814814817</v>
      </c>
      <c r="AF24" s="237" t="s">
        <v>89</v>
      </c>
      <c r="AG24" s="232"/>
      <c r="AH24" s="232"/>
      <c r="AI24" s="232"/>
      <c r="AJ24" s="233"/>
      <c r="AN24" s="249" t="s">
        <v>103</v>
      </c>
      <c r="AO24" s="244" t="s">
        <v>112</v>
      </c>
      <c r="AP24" s="244"/>
      <c r="AQ24" s="244"/>
      <c r="AR24" s="246">
        <f>K19</f>
        <v>36</v>
      </c>
      <c r="AS24" s="242" t="s">
        <v>95</v>
      </c>
      <c r="AT24" s="252" t="s">
        <v>126</v>
      </c>
      <c r="AU24" s="244"/>
      <c r="AV24" s="244"/>
      <c r="AW24" s="242"/>
      <c r="AX24" s="242"/>
      <c r="AY24" s="242"/>
    </row>
    <row r="25" spans="1:51" ht="20.25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f>เมือง!AD25+คำใหญ่!AD25+ตาดทอง!AD25+สำราญ!AD25+ค้อเหนือ!AD25+ดู่ทุ่ง!AD25+เดิด!AD25+ขั้นได!AD25+ทุ่งแต้!AD25+สิงห์!AD25+สะไมย์!AD25+เขื่องคำ!AD25+หิน!AD25+คู!AD25+ขุมเงิน!AD25+นางโอก!AD25+เรือ!AD25+เป็ด!AD25</f>
        <v>817</v>
      </c>
      <c r="AE25" s="5">
        <f>(AD25*5)/900</f>
        <v>4.5388888888888888</v>
      </c>
      <c r="AF25" s="223"/>
      <c r="AG25" s="224"/>
      <c r="AH25" s="224"/>
      <c r="AI25" s="224"/>
      <c r="AJ25" s="225"/>
      <c r="AN25" s="249" t="s">
        <v>104</v>
      </c>
      <c r="AO25" s="244" t="s">
        <v>113</v>
      </c>
      <c r="AP25" s="244"/>
      <c r="AQ25" s="244"/>
      <c r="AR25" s="246">
        <f>L19</f>
        <v>4</v>
      </c>
      <c r="AS25" s="242" t="s">
        <v>95</v>
      </c>
      <c r="AT25" s="247">
        <v>1.1000000000000001</v>
      </c>
      <c r="AU25" s="243" t="s">
        <v>121</v>
      </c>
      <c r="AV25" s="243"/>
      <c r="AW25" s="253">
        <f>AE28</f>
        <v>4.5337037037037042</v>
      </c>
      <c r="AX25" s="242"/>
      <c r="AY25" s="242"/>
    </row>
    <row r="26" spans="1:51" ht="20.25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f>เมือง!AD26+คำใหญ่!AD26+ตาดทอง!AD26+สำราญ!AD26+ค้อเหนือ!AD26+ดู่ทุ่ง!AD26+เดิด!AD26+ขั้นได!AD26+ทุ่งแต้!AD26+สิงห์!AD26+สะไมย์!AD26+เขื่องคำ!AD26+หิน!AD26+คู!AD26+ขุมเงิน!AD26+นางโอก!AD26+เรือ!AD26+เป็ด!AD26</f>
        <v>823</v>
      </c>
      <c r="AE26" s="6">
        <f t="shared" ref="AE26:AE27" si="7">(AD26*5)/900</f>
        <v>4.572222222222222</v>
      </c>
      <c r="AF26" s="226"/>
      <c r="AG26" s="227"/>
      <c r="AH26" s="227"/>
      <c r="AI26" s="227"/>
      <c r="AJ26" s="228"/>
      <c r="AN26" s="249" t="s">
        <v>114</v>
      </c>
      <c r="AO26" s="244" t="s">
        <v>115</v>
      </c>
      <c r="AP26" s="244"/>
      <c r="AQ26" s="244"/>
      <c r="AR26" s="246">
        <f>M19</f>
        <v>3</v>
      </c>
      <c r="AS26" s="242" t="s">
        <v>95</v>
      </c>
      <c r="AT26" s="247" t="s">
        <v>102</v>
      </c>
      <c r="AU26" s="243" t="s">
        <v>122</v>
      </c>
      <c r="AV26" s="244"/>
      <c r="AW26" s="254" t="str">
        <f>IF(AW25&gt;4.49,"มากที่สุด",IF(AW25&gt;3.49,"มาก",IF(AW25&gt;2.49,"ปานกลาง",IF(AW25&gt;1.49,"น้อย",IF(AW25&gt;0,"น้อยที่สุด")))))</f>
        <v>มากที่สุด</v>
      </c>
      <c r="AX26" s="242"/>
      <c r="AY26" s="242"/>
    </row>
    <row r="27" spans="1:51" ht="21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f>เมือง!AD27+คำใหญ่!AD27+ตาดทอง!AD27+สำราญ!AD27+ค้อเหนือ!AD27+ดู่ทุ่ง!AD27+เดิด!AD27+ขั้นได!AD27+ทุ่งแต้!AD27+สิงห์!AD27+สะไมย์!AD27+เขื่องคำ!AD27+หิน!AD27+คู!AD27+ขุมเงิน!AD27+นางโอก!AD27+เรือ!AD27+เป็ด!AD27</f>
        <v>807</v>
      </c>
      <c r="AE27" s="8">
        <f t="shared" si="7"/>
        <v>4.4833333333333334</v>
      </c>
      <c r="AF27" s="234"/>
      <c r="AG27" s="235"/>
      <c r="AH27" s="235"/>
      <c r="AI27" s="235"/>
      <c r="AJ27" s="236"/>
      <c r="AN27" s="247" t="s">
        <v>117</v>
      </c>
      <c r="AO27" s="243" t="s">
        <v>118</v>
      </c>
      <c r="AP27" s="244"/>
      <c r="AQ27" s="244"/>
      <c r="AR27" s="242"/>
      <c r="AS27" s="242"/>
      <c r="AT27" s="9" t="s">
        <v>128</v>
      </c>
      <c r="AX27" s="242"/>
      <c r="AY27" s="242"/>
    </row>
    <row r="28" spans="1:51" ht="21.75" customHeight="1" thickBot="1" x14ac:dyDescent="0.35">
      <c r="T28" s="192" t="s">
        <v>64</v>
      </c>
      <c r="U28" s="193"/>
      <c r="V28" s="193"/>
      <c r="W28" s="193"/>
      <c r="X28" s="193"/>
      <c r="Y28" s="193"/>
      <c r="Z28" s="193"/>
      <c r="AA28" s="193"/>
      <c r="AB28" s="193"/>
      <c r="AC28" s="194"/>
      <c r="AD28" s="214">
        <f>AD9+AD14+AD20+AD24</f>
        <v>12220</v>
      </c>
      <c r="AE28" s="2">
        <f>AVERAGE(AE9,AE14,AE20,AE24)</f>
        <v>4.5337037037037042</v>
      </c>
      <c r="AF28" s="217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218"/>
      <c r="AH28" s="218"/>
      <c r="AI28" s="218"/>
      <c r="AJ28" s="219"/>
      <c r="AN28" s="249" t="s">
        <v>99</v>
      </c>
      <c r="AO28" s="244" t="s">
        <v>110</v>
      </c>
      <c r="AP28" s="244"/>
      <c r="AQ28" s="244"/>
      <c r="AR28" s="246">
        <f>N19</f>
        <v>151</v>
      </c>
      <c r="AS28" s="242" t="s">
        <v>95</v>
      </c>
      <c r="AT28" s="258" t="s">
        <v>34</v>
      </c>
      <c r="AU28" s="259" t="s">
        <v>129</v>
      </c>
      <c r="AV28" s="257" t="s">
        <v>29</v>
      </c>
      <c r="AX28" s="242"/>
      <c r="AY28" s="242"/>
    </row>
    <row r="29" spans="1:51" ht="20.25" x14ac:dyDescent="0.3">
      <c r="AN29" s="249" t="s">
        <v>100</v>
      </c>
      <c r="AO29" s="244" t="s">
        <v>111</v>
      </c>
      <c r="AP29" s="244"/>
      <c r="AQ29" s="244"/>
      <c r="AR29" s="246">
        <f>O19</f>
        <v>4</v>
      </c>
      <c r="AS29" s="242" t="s">
        <v>95</v>
      </c>
      <c r="AT29" s="258" t="s">
        <v>35</v>
      </c>
      <c r="AU29" s="259" t="s">
        <v>129</v>
      </c>
      <c r="AV29" s="257" t="s">
        <v>29</v>
      </c>
      <c r="AX29" s="242"/>
      <c r="AY29" s="242"/>
    </row>
    <row r="30" spans="1:51" ht="20.25" x14ac:dyDescent="0.3">
      <c r="AN30" s="249" t="s">
        <v>103</v>
      </c>
      <c r="AO30" s="244" t="s">
        <v>112</v>
      </c>
      <c r="AP30" s="244"/>
      <c r="AQ30" s="244"/>
      <c r="AR30" s="246">
        <f>P19</f>
        <v>5</v>
      </c>
      <c r="AS30" s="242" t="s">
        <v>95</v>
      </c>
      <c r="AT30" s="258" t="s">
        <v>36</v>
      </c>
      <c r="AU30" s="259" t="s">
        <v>129</v>
      </c>
      <c r="AV30" s="257" t="s">
        <v>31</v>
      </c>
      <c r="AX30" s="242"/>
      <c r="AY30" s="242"/>
    </row>
    <row r="31" spans="1:51" ht="20.25" x14ac:dyDescent="0.3">
      <c r="AN31" s="249" t="s">
        <v>104</v>
      </c>
      <c r="AO31" s="244" t="s">
        <v>113</v>
      </c>
      <c r="AP31" s="244"/>
      <c r="AQ31" s="244"/>
      <c r="AR31" s="246">
        <f>Q19</f>
        <v>3</v>
      </c>
      <c r="AS31" s="242" t="s">
        <v>95</v>
      </c>
      <c r="AT31" s="258" t="s">
        <v>37</v>
      </c>
      <c r="AU31" s="259" t="s">
        <v>129</v>
      </c>
      <c r="AV31" s="257" t="s">
        <v>32</v>
      </c>
      <c r="AX31" s="242"/>
      <c r="AY31" s="242"/>
    </row>
    <row r="32" spans="1:51" ht="20.25" x14ac:dyDescent="0.3">
      <c r="AN32" s="249" t="s">
        <v>114</v>
      </c>
      <c r="AO32" s="244" t="s">
        <v>115</v>
      </c>
      <c r="AP32" s="244"/>
      <c r="AQ32" s="244"/>
      <c r="AR32" s="246">
        <f>R19</f>
        <v>17</v>
      </c>
      <c r="AS32" s="242" t="s">
        <v>95</v>
      </c>
      <c r="AT32" s="257" t="s">
        <v>38</v>
      </c>
      <c r="AU32" s="259" t="s">
        <v>129</v>
      </c>
      <c r="AV32" s="257" t="s">
        <v>33</v>
      </c>
      <c r="AX32" s="242"/>
      <c r="AY32" s="242"/>
    </row>
    <row r="33" spans="40:51" ht="20.25" x14ac:dyDescent="0.3">
      <c r="AN33" s="242"/>
      <c r="AO33" s="242"/>
      <c r="AP33" s="242"/>
      <c r="AQ33" s="242"/>
      <c r="AR33" s="242"/>
      <c r="AS33" s="242"/>
      <c r="AX33" s="242"/>
      <c r="AY33" s="242"/>
    </row>
    <row r="34" spans="40:51" x14ac:dyDescent="0.3">
      <c r="AN34" s="239"/>
      <c r="AO34" s="239"/>
      <c r="AP34" s="239"/>
      <c r="AQ34" s="239"/>
      <c r="AR34" s="239"/>
      <c r="AS34" s="239"/>
      <c r="AX34" s="239"/>
    </row>
    <row r="35" spans="40:51" x14ac:dyDescent="0.3"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</row>
    <row r="36" spans="40:51" x14ac:dyDescent="0.3">
      <c r="AQ36" s="238"/>
      <c r="AR36" s="238"/>
      <c r="AS36" s="256"/>
      <c r="AT36" s="256"/>
      <c r="AU36" s="256"/>
      <c r="AV36" s="256"/>
      <c r="AW36" s="256"/>
      <c r="AX36" s="238"/>
    </row>
  </sheetData>
  <sheetProtection formatCells="0" selectLockedCells="1"/>
  <mergeCells count="18">
    <mergeCell ref="T28:AC28"/>
    <mergeCell ref="AF28:AJ28"/>
    <mergeCell ref="E20:H20"/>
    <mergeCell ref="I20:M20"/>
    <mergeCell ref="N20:R20"/>
    <mergeCell ref="AD6:AD7"/>
    <mergeCell ref="AE6:AE7"/>
    <mergeCell ref="AF6:AJ6"/>
    <mergeCell ref="B7:D7"/>
    <mergeCell ref="E7:H7"/>
    <mergeCell ref="I7:M7"/>
    <mergeCell ref="N7:R7"/>
    <mergeCell ref="B1:G1"/>
    <mergeCell ref="T1:Y1"/>
    <mergeCell ref="A6:A8"/>
    <mergeCell ref="B6:R6"/>
    <mergeCell ref="T6:T8"/>
    <mergeCell ref="U6:A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9" zoomScale="120" zoomScaleNormal="120" workbookViewId="0">
      <selection activeCell="AE35" sqref="AE35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69</v>
      </c>
      <c r="E4" s="179"/>
      <c r="F4" s="179"/>
      <c r="H4" s="13"/>
      <c r="T4" s="178" t="s">
        <v>4</v>
      </c>
      <c r="U4" s="178"/>
      <c r="V4" s="105" t="str">
        <f>D4</f>
        <v>น้ำคำใหญ่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4">
        <v>1</v>
      </c>
      <c r="J9" s="85">
        <v>0</v>
      </c>
      <c r="K9" s="85">
        <v>0</v>
      </c>
      <c r="L9" s="85">
        <v>0</v>
      </c>
      <c r="M9" s="86">
        <v>0</v>
      </c>
      <c r="N9" s="87">
        <v>0</v>
      </c>
      <c r="O9" s="85">
        <v>0</v>
      </c>
      <c r="P9" s="85">
        <v>1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176</v>
      </c>
      <c r="AE9" s="110">
        <f>AVERAGE(AE10:AE13)</f>
        <v>4.4000000000000004</v>
      </c>
      <c r="AF9" s="29"/>
      <c r="AG9" s="134" t="s">
        <v>89</v>
      </c>
      <c r="AH9" s="31"/>
      <c r="AI9" s="31"/>
      <c r="AJ9" s="32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1</v>
      </c>
      <c r="F10" s="89">
        <v>0</v>
      </c>
      <c r="G10" s="89">
        <v>0</v>
      </c>
      <c r="H10" s="101">
        <v>0</v>
      </c>
      <c r="I10" s="88">
        <v>0</v>
      </c>
      <c r="J10" s="89">
        <v>1</v>
      </c>
      <c r="K10" s="89">
        <v>0</v>
      </c>
      <c r="L10" s="89">
        <v>0</v>
      </c>
      <c r="M10" s="90">
        <v>0</v>
      </c>
      <c r="N10" s="91">
        <v>0</v>
      </c>
      <c r="O10" s="89">
        <v>0</v>
      </c>
      <c r="P10" s="89">
        <v>0</v>
      </c>
      <c r="Q10" s="89">
        <v>0</v>
      </c>
      <c r="R10" s="90">
        <v>1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45</v>
      </c>
      <c r="AE10" s="5">
        <f>AD10/10</f>
        <v>4.5</v>
      </c>
      <c r="AF10" s="38"/>
      <c r="AG10" s="39"/>
      <c r="AH10" s="39"/>
      <c r="AI10" s="39"/>
      <c r="AJ10" s="40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1</v>
      </c>
      <c r="F11" s="89">
        <v>0</v>
      </c>
      <c r="G11" s="89">
        <v>0</v>
      </c>
      <c r="H11" s="101">
        <v>0</v>
      </c>
      <c r="I11" s="88">
        <v>0</v>
      </c>
      <c r="J11" s="89">
        <v>1</v>
      </c>
      <c r="K11" s="89">
        <v>0</v>
      </c>
      <c r="L11" s="89">
        <v>0</v>
      </c>
      <c r="M11" s="90">
        <v>0</v>
      </c>
      <c r="N11" s="91">
        <v>0</v>
      </c>
      <c r="O11" s="89">
        <v>0</v>
      </c>
      <c r="P11" s="89">
        <v>0</v>
      </c>
      <c r="Q11" s="89">
        <v>0</v>
      </c>
      <c r="R11" s="90">
        <v>1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44</v>
      </c>
      <c r="AE11" s="5">
        <f t="shared" ref="AE11:AE13" si="1">AD11/10</f>
        <v>4.4000000000000004</v>
      </c>
      <c r="AF11" s="46"/>
      <c r="AG11" s="47"/>
      <c r="AH11" s="47"/>
      <c r="AI11" s="47"/>
      <c r="AJ11" s="48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1</v>
      </c>
      <c r="F12" s="89">
        <v>0</v>
      </c>
      <c r="G12" s="89">
        <v>0</v>
      </c>
      <c r="H12" s="101">
        <v>0</v>
      </c>
      <c r="I12" s="88">
        <v>0</v>
      </c>
      <c r="J12" s="89">
        <v>0</v>
      </c>
      <c r="K12" s="89">
        <v>1</v>
      </c>
      <c r="L12" s="89">
        <v>0</v>
      </c>
      <c r="M12" s="90">
        <v>0</v>
      </c>
      <c r="N12" s="91">
        <v>0</v>
      </c>
      <c r="O12" s="89">
        <v>1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44</v>
      </c>
      <c r="AE12" s="5">
        <f t="shared" si="1"/>
        <v>4.4000000000000004</v>
      </c>
      <c r="AF12" s="46"/>
      <c r="AG12" s="47"/>
      <c r="AH12" s="47"/>
      <c r="AI12" s="47"/>
      <c r="AJ12" s="48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1</v>
      </c>
      <c r="G13" s="89">
        <v>0</v>
      </c>
      <c r="H13" s="101">
        <v>0</v>
      </c>
      <c r="I13" s="88">
        <v>0</v>
      </c>
      <c r="J13" s="89">
        <v>0</v>
      </c>
      <c r="K13" s="89">
        <v>1</v>
      </c>
      <c r="L13" s="89">
        <v>0</v>
      </c>
      <c r="M13" s="90">
        <v>0</v>
      </c>
      <c r="N13" s="91">
        <v>0</v>
      </c>
      <c r="O13" s="89">
        <v>1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43</v>
      </c>
      <c r="AE13" s="5">
        <f t="shared" si="1"/>
        <v>4.3</v>
      </c>
      <c r="AF13" s="54"/>
      <c r="AG13" s="55"/>
      <c r="AH13" s="55"/>
      <c r="AI13" s="55"/>
      <c r="AJ13" s="56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4.4000000000000004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8">
        <v>0</v>
      </c>
      <c r="J14" s="89">
        <v>1</v>
      </c>
      <c r="K14" s="89">
        <v>0</v>
      </c>
      <c r="L14" s="89">
        <v>0</v>
      </c>
      <c r="M14" s="90">
        <v>0</v>
      </c>
      <c r="N14" s="91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209</v>
      </c>
      <c r="AE14" s="3">
        <f>AVERAGE(AE15:AE19)</f>
        <v>4.18</v>
      </c>
      <c r="AF14" s="29"/>
      <c r="AG14" s="134" t="s">
        <v>89</v>
      </c>
      <c r="AH14" s="31"/>
      <c r="AI14" s="31"/>
      <c r="AJ14" s="32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8">
        <v>1</v>
      </c>
      <c r="J15" s="89">
        <v>0</v>
      </c>
      <c r="K15" s="89">
        <v>0</v>
      </c>
      <c r="L15" s="89">
        <v>0</v>
      </c>
      <c r="M15" s="90">
        <v>0</v>
      </c>
      <c r="N15" s="91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42</v>
      </c>
      <c r="AE15" s="5">
        <f>AD15/10</f>
        <v>4.2</v>
      </c>
      <c r="AF15" s="38"/>
      <c r="AG15" s="39"/>
      <c r="AH15" s="39"/>
      <c r="AI15" s="39"/>
      <c r="AJ15" s="40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91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41</v>
      </c>
      <c r="AE16" s="6">
        <f t="shared" ref="AE16:AE19" si="2">AD16/10</f>
        <v>4.0999999999999996</v>
      </c>
      <c r="AF16" s="46"/>
      <c r="AG16" s="47"/>
      <c r="AH16" s="47"/>
      <c r="AI16" s="47"/>
      <c r="AJ16" s="48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4.18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91">
        <v>0</v>
      </c>
      <c r="O17" s="89">
        <v>1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40</v>
      </c>
      <c r="AE17" s="6">
        <f t="shared" si="2"/>
        <v>4</v>
      </c>
      <c r="AF17" s="46"/>
      <c r="AG17" s="47"/>
      <c r="AH17" s="47"/>
      <c r="AI17" s="47"/>
      <c r="AJ17" s="48"/>
      <c r="AN17" s="204" t="s">
        <v>99</v>
      </c>
      <c r="AO17" s="203" t="s">
        <v>105</v>
      </c>
      <c r="AP17" s="203"/>
      <c r="AQ17" s="203"/>
      <c r="AR17" s="202">
        <f>E19</f>
        <v>3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1</v>
      </c>
      <c r="J18" s="89">
        <v>0</v>
      </c>
      <c r="K18" s="89">
        <v>0</v>
      </c>
      <c r="L18" s="89">
        <v>0</v>
      </c>
      <c r="M18" s="90">
        <v>0</v>
      </c>
      <c r="N18" s="91">
        <v>0</v>
      </c>
      <c r="O18" s="89">
        <v>1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45</v>
      </c>
      <c r="AE18" s="6">
        <f t="shared" si="2"/>
        <v>4.5</v>
      </c>
      <c r="AF18" s="46"/>
      <c r="AG18" s="47"/>
      <c r="AH18" s="47"/>
      <c r="AI18" s="47"/>
      <c r="AJ18" s="48"/>
      <c r="AN18" s="204" t="s">
        <v>100</v>
      </c>
      <c r="AO18" s="203" t="s">
        <v>106</v>
      </c>
      <c r="AP18" s="203"/>
      <c r="AQ18" s="203"/>
      <c r="AR18" s="202">
        <f>F19</f>
        <v>1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3</v>
      </c>
      <c r="F19" s="100">
        <f t="shared" si="3"/>
        <v>1</v>
      </c>
      <c r="G19" s="100">
        <f t="shared" si="3"/>
        <v>6</v>
      </c>
      <c r="H19" s="97">
        <f t="shared" si="3"/>
        <v>0</v>
      </c>
      <c r="I19" s="99">
        <f>SUM(I9:I18)</f>
        <v>5</v>
      </c>
      <c r="J19" s="100">
        <f t="shared" ref="J19:O19" si="4">SUM(J9:J18)</f>
        <v>3</v>
      </c>
      <c r="K19" s="100">
        <f t="shared" si="4"/>
        <v>2</v>
      </c>
      <c r="L19" s="100">
        <f t="shared" si="4"/>
        <v>0</v>
      </c>
      <c r="M19" s="97">
        <f t="shared" si="4"/>
        <v>0</v>
      </c>
      <c r="N19" s="99">
        <f t="shared" si="4"/>
        <v>3</v>
      </c>
      <c r="O19" s="100">
        <f t="shared" si="4"/>
        <v>4</v>
      </c>
      <c r="P19" s="100">
        <f>SUM(P9:P18)</f>
        <v>1</v>
      </c>
      <c r="Q19" s="100">
        <f t="shared" ref="Q19:R19" si="5">SUM(Q9:Q18)</f>
        <v>0</v>
      </c>
      <c r="R19" s="97">
        <f t="shared" si="5"/>
        <v>2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41</v>
      </c>
      <c r="AE19" s="6">
        <f t="shared" si="2"/>
        <v>4.0999999999999996</v>
      </c>
      <c r="AF19" s="54"/>
      <c r="AG19" s="55"/>
      <c r="AH19" s="55"/>
      <c r="AI19" s="55"/>
      <c r="AJ19" s="56"/>
      <c r="AN19" s="204" t="s">
        <v>103</v>
      </c>
      <c r="AO19" s="203" t="s">
        <v>107</v>
      </c>
      <c r="AP19" s="203"/>
      <c r="AQ19" s="203"/>
      <c r="AR19" s="202">
        <f>G19</f>
        <v>6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4.3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129</v>
      </c>
      <c r="AE20" s="4">
        <f>AVERAGE(AE21:AE23)</f>
        <v>4.3</v>
      </c>
      <c r="AF20" s="60"/>
      <c r="AG20" s="134" t="s">
        <v>89</v>
      </c>
      <c r="AH20" s="31"/>
      <c r="AI20" s="31"/>
      <c r="AJ20" s="32"/>
      <c r="AN20" s="204" t="s">
        <v>104</v>
      </c>
      <c r="AO20" s="203" t="s">
        <v>108</v>
      </c>
      <c r="AP20" s="203"/>
      <c r="AQ20" s="203"/>
      <c r="AR20" s="202">
        <f>H19</f>
        <v>0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43</v>
      </c>
      <c r="AE21" s="5">
        <f>AD21/10</f>
        <v>4.3</v>
      </c>
      <c r="AF21" s="38"/>
      <c r="AG21" s="39"/>
      <c r="AH21" s="39"/>
      <c r="AI21" s="39"/>
      <c r="AJ21" s="40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43</v>
      </c>
      <c r="AE22" s="6">
        <f t="shared" ref="AE22:AE23" si="6">AD22/10</f>
        <v>4.3</v>
      </c>
      <c r="AF22" s="46"/>
      <c r="AG22" s="47"/>
      <c r="AH22" s="47"/>
      <c r="AI22" s="47"/>
      <c r="AJ22" s="48"/>
      <c r="AN22" s="204" t="s">
        <v>99</v>
      </c>
      <c r="AO22" s="203" t="s">
        <v>110</v>
      </c>
      <c r="AP22" s="203"/>
      <c r="AQ22" s="203"/>
      <c r="AR22" s="202">
        <f>I19</f>
        <v>5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4.2333333333333334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43</v>
      </c>
      <c r="AE23" s="7">
        <f t="shared" si="6"/>
        <v>4.3</v>
      </c>
      <c r="AF23" s="54"/>
      <c r="AG23" s="55"/>
      <c r="AH23" s="55"/>
      <c r="AI23" s="55"/>
      <c r="AJ23" s="56"/>
      <c r="AN23" s="204" t="s">
        <v>100</v>
      </c>
      <c r="AO23" s="203" t="s">
        <v>111</v>
      </c>
      <c r="AP23" s="203"/>
      <c r="AQ23" s="203"/>
      <c r="AR23" s="202">
        <f>J19</f>
        <v>3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127</v>
      </c>
      <c r="AE24" s="4">
        <f>AVERAGE(AE25:AE27)</f>
        <v>4.2333333333333334</v>
      </c>
      <c r="AF24" s="60"/>
      <c r="AG24" s="134" t="s">
        <v>89</v>
      </c>
      <c r="AH24" s="61"/>
      <c r="AI24" s="61"/>
      <c r="AJ24" s="62"/>
      <c r="AN24" s="204" t="s">
        <v>103</v>
      </c>
      <c r="AO24" s="203" t="s">
        <v>112</v>
      </c>
      <c r="AP24" s="203"/>
      <c r="AQ24" s="203"/>
      <c r="AR24" s="202">
        <f>K19</f>
        <v>2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45</v>
      </c>
      <c r="AE25" s="5">
        <f>AD25/10</f>
        <v>4.5</v>
      </c>
      <c r="AF25" s="38"/>
      <c r="AG25" s="39"/>
      <c r="AH25" s="39"/>
      <c r="AI25" s="39"/>
      <c r="AJ25" s="40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4.2783333333333333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41</v>
      </c>
      <c r="AE26" s="6">
        <f t="shared" ref="AE26:AE27" si="7">AD26/10</f>
        <v>4.0999999999999996</v>
      </c>
      <c r="AF26" s="46"/>
      <c r="AG26" s="47"/>
      <c r="AH26" s="47"/>
      <c r="AI26" s="47"/>
      <c r="AJ26" s="48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41</v>
      </c>
      <c r="AE27" s="8">
        <f t="shared" si="7"/>
        <v>4.0999999999999996</v>
      </c>
      <c r="AF27" s="68"/>
      <c r="AG27" s="69"/>
      <c r="AH27" s="69"/>
      <c r="AI27" s="69"/>
      <c r="AJ27" s="7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641</v>
      </c>
      <c r="AE28" s="2">
        <f>AVERAGE(AE9,AE14,AE20,AE24)</f>
        <v>4.2783333333333333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3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5" zoomScale="120" zoomScaleNormal="120" workbookViewId="0">
      <selection activeCell="AX30" sqref="AX30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70</v>
      </c>
      <c r="E4" s="179"/>
      <c r="F4" s="179"/>
      <c r="H4" s="13"/>
      <c r="T4" s="178" t="s">
        <v>4</v>
      </c>
      <c r="U4" s="178"/>
      <c r="V4" s="105" t="str">
        <f>D4</f>
        <v>ตาดทอง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5">
        <v>1</v>
      </c>
      <c r="J9" s="85">
        <v>0</v>
      </c>
      <c r="K9" s="85">
        <v>0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158</v>
      </c>
      <c r="AE9" s="3">
        <f>AVERAGE(AE10:AE13)</f>
        <v>3.95</v>
      </c>
      <c r="AF9" s="112"/>
      <c r="AG9" s="132" t="s">
        <v>89</v>
      </c>
      <c r="AH9" s="114"/>
      <c r="AI9" s="114"/>
      <c r="AJ9" s="115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1</v>
      </c>
      <c r="H10" s="101">
        <v>0</v>
      </c>
      <c r="I10" s="89">
        <v>1</v>
      </c>
      <c r="J10" s="89">
        <v>0</v>
      </c>
      <c r="K10" s="89">
        <v>0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44</v>
      </c>
      <c r="AE10" s="5">
        <f>AD10/10</f>
        <v>4.4000000000000004</v>
      </c>
      <c r="AF10" s="116"/>
      <c r="AG10" s="117"/>
      <c r="AH10" s="117"/>
      <c r="AI10" s="117"/>
      <c r="AJ10" s="118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9">
        <v>1</v>
      </c>
      <c r="J11" s="89">
        <v>0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35</v>
      </c>
      <c r="AE11" s="5">
        <f t="shared" ref="AE11:AE13" si="1">AD11/10</f>
        <v>3.5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9">
        <v>1</v>
      </c>
      <c r="J12" s="89">
        <v>0</v>
      </c>
      <c r="K12" s="89">
        <v>0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39</v>
      </c>
      <c r="AE12" s="5">
        <f t="shared" si="1"/>
        <v>3.9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9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40</v>
      </c>
      <c r="AE13" s="5">
        <f t="shared" si="1"/>
        <v>4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3.95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9">
        <v>1</v>
      </c>
      <c r="J14" s="89">
        <v>0</v>
      </c>
      <c r="K14" s="89">
        <v>0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199</v>
      </c>
      <c r="AE14" s="3">
        <f>AVERAGE(AE15:AE19)</f>
        <v>3.9799999999999995</v>
      </c>
      <c r="AF14" s="112"/>
      <c r="AG14" s="132" t="s">
        <v>89</v>
      </c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9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44</v>
      </c>
      <c r="AE15" s="5">
        <f>AD15/10</f>
        <v>4.4000000000000004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9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36</v>
      </c>
      <c r="AE16" s="6">
        <f t="shared" ref="AE16:AE19" si="2">AD16/10</f>
        <v>3.6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3.9799999999999995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9">
        <v>1</v>
      </c>
      <c r="J17" s="89">
        <v>0</v>
      </c>
      <c r="K17" s="89">
        <v>0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37</v>
      </c>
      <c r="AE17" s="6">
        <f t="shared" si="2"/>
        <v>3.7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93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40</v>
      </c>
      <c r="AE18" s="6">
        <f t="shared" si="2"/>
        <v>4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0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0</v>
      </c>
      <c r="G19" s="100">
        <f t="shared" si="3"/>
        <v>10</v>
      </c>
      <c r="H19" s="97">
        <f t="shared" si="3"/>
        <v>0</v>
      </c>
      <c r="I19" s="99">
        <f>SUM(I9:I18)</f>
        <v>10</v>
      </c>
      <c r="J19" s="100">
        <f t="shared" ref="J19:O19" si="4">SUM(J9:J18)</f>
        <v>0</v>
      </c>
      <c r="K19" s="100">
        <f t="shared" si="4"/>
        <v>0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42</v>
      </c>
      <c r="AE19" s="6">
        <f t="shared" si="2"/>
        <v>4.2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10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120</v>
      </c>
      <c r="AE20" s="4">
        <f>AVERAGE(AE21:AE23)</f>
        <v>4</v>
      </c>
      <c r="AF20" s="125"/>
      <c r="AG20" s="132" t="s">
        <v>89</v>
      </c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0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41</v>
      </c>
      <c r="AE21" s="5">
        <f>AD21/10</f>
        <v>4.0999999999999996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40</v>
      </c>
      <c r="AE22" s="6">
        <f t="shared" ref="AE22:AE23" si="6">AD22/10</f>
        <v>4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10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4.1000000000000005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39</v>
      </c>
      <c r="AE23" s="7">
        <f t="shared" si="6"/>
        <v>3.9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123</v>
      </c>
      <c r="AE24" s="4">
        <f>AVERAGE(AE25:AE27)</f>
        <v>4.1000000000000005</v>
      </c>
      <c r="AF24" s="125"/>
      <c r="AG24" s="132" t="s">
        <v>89</v>
      </c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0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41</v>
      </c>
      <c r="AE25" s="5">
        <f>AD25/10</f>
        <v>4.0999999999999996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4.0075000000000003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44</v>
      </c>
      <c r="AE26" s="6">
        <f t="shared" ref="AE26:AE27" si="7">AD26/10</f>
        <v>4.4000000000000004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38</v>
      </c>
      <c r="AE27" s="8">
        <f t="shared" si="7"/>
        <v>3.8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600</v>
      </c>
      <c r="AE28" s="2">
        <f>AVERAGE(AE9,AE14,AE20,AE24)</f>
        <v>4.0075000000000003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3" zoomScale="120" zoomScaleNormal="120" workbookViewId="0">
      <selection activeCell="AY28" sqref="AY28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71</v>
      </c>
      <c r="E4" s="179"/>
      <c r="F4" s="179"/>
      <c r="H4" s="13"/>
      <c r="T4" s="178" t="s">
        <v>4</v>
      </c>
      <c r="U4" s="178"/>
      <c r="V4" s="105" t="str">
        <f>D4</f>
        <v>สำราญ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5">
        <v>1</v>
      </c>
      <c r="J9" s="85">
        <v>0</v>
      </c>
      <c r="K9" s="85">
        <v>0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175</v>
      </c>
      <c r="AE9" s="3">
        <f>AVERAGE(AE10:AE13)</f>
        <v>4.375</v>
      </c>
      <c r="AF9" s="29"/>
      <c r="AG9" s="111" t="s">
        <v>89</v>
      </c>
      <c r="AH9" s="31"/>
      <c r="AI9" s="31"/>
      <c r="AJ9" s="32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1</v>
      </c>
      <c r="G10" s="89">
        <v>0</v>
      </c>
      <c r="H10" s="101">
        <v>0</v>
      </c>
      <c r="I10" s="89">
        <v>1</v>
      </c>
      <c r="J10" s="89">
        <v>0</v>
      </c>
      <c r="K10" s="89">
        <v>0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43</v>
      </c>
      <c r="AE10" s="5">
        <f>AD10/10</f>
        <v>4.3</v>
      </c>
      <c r="AF10" s="38"/>
      <c r="AG10" s="39"/>
      <c r="AH10" s="39"/>
      <c r="AI10" s="39"/>
      <c r="AJ10" s="40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0</v>
      </c>
      <c r="H11" s="101">
        <v>1</v>
      </c>
      <c r="I11" s="89">
        <v>1</v>
      </c>
      <c r="J11" s="89">
        <v>0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42</v>
      </c>
      <c r="AE11" s="5">
        <f t="shared" ref="AE11:AE13" si="1">AD11/10</f>
        <v>4.2</v>
      </c>
      <c r="AF11" s="46"/>
      <c r="AG11" s="47"/>
      <c r="AH11" s="47"/>
      <c r="AI11" s="47"/>
      <c r="AJ11" s="48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0</v>
      </c>
      <c r="H12" s="101">
        <v>1</v>
      </c>
      <c r="I12" s="89">
        <v>1</v>
      </c>
      <c r="J12" s="89">
        <v>0</v>
      </c>
      <c r="K12" s="89">
        <v>0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43</v>
      </c>
      <c r="AE12" s="5">
        <f t="shared" si="1"/>
        <v>4.3</v>
      </c>
      <c r="AF12" s="46"/>
      <c r="AG12" s="47"/>
      <c r="AH12" s="47"/>
      <c r="AI12" s="47"/>
      <c r="AJ12" s="48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0</v>
      </c>
      <c r="H13" s="101">
        <v>1</v>
      </c>
      <c r="I13" s="89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47</v>
      </c>
      <c r="AE13" s="5">
        <f t="shared" si="1"/>
        <v>4.7</v>
      </c>
      <c r="AF13" s="54"/>
      <c r="AG13" s="55"/>
      <c r="AH13" s="55"/>
      <c r="AI13" s="55"/>
      <c r="AJ13" s="56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4.375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0</v>
      </c>
      <c r="H14" s="101">
        <v>1</v>
      </c>
      <c r="I14" s="89">
        <v>1</v>
      </c>
      <c r="J14" s="89">
        <v>0</v>
      </c>
      <c r="K14" s="89">
        <v>0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215</v>
      </c>
      <c r="AE14" s="3">
        <f>AVERAGE(AE15:AE19)</f>
        <v>4.3</v>
      </c>
      <c r="AF14" s="29"/>
      <c r="AG14" s="111" t="s">
        <v>89</v>
      </c>
      <c r="AH14" s="31"/>
      <c r="AI14" s="31"/>
      <c r="AJ14" s="32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9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42</v>
      </c>
      <c r="AE15" s="5">
        <f>AD15/10</f>
        <v>4.2</v>
      </c>
      <c r="AF15" s="38"/>
      <c r="AG15" s="39"/>
      <c r="AH15" s="39"/>
      <c r="AI15" s="39"/>
      <c r="AJ15" s="40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1</v>
      </c>
      <c r="G16" s="89">
        <v>0</v>
      </c>
      <c r="H16" s="101">
        <v>0</v>
      </c>
      <c r="I16" s="89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43</v>
      </c>
      <c r="AE16" s="6">
        <f t="shared" ref="AE16:AE19" si="2">AD16/10</f>
        <v>4.3</v>
      </c>
      <c r="AF16" s="46"/>
      <c r="AG16" s="47"/>
      <c r="AH16" s="47"/>
      <c r="AI16" s="47"/>
      <c r="AJ16" s="48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4.3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1</v>
      </c>
      <c r="G17" s="89">
        <v>0</v>
      </c>
      <c r="H17" s="101">
        <v>0</v>
      </c>
      <c r="I17" s="89">
        <v>1</v>
      </c>
      <c r="J17" s="89">
        <v>0</v>
      </c>
      <c r="K17" s="89">
        <v>0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45</v>
      </c>
      <c r="AE17" s="6">
        <f t="shared" si="2"/>
        <v>4.5</v>
      </c>
      <c r="AF17" s="46"/>
      <c r="AG17" s="47"/>
      <c r="AH17" s="47"/>
      <c r="AI17" s="47"/>
      <c r="AJ17" s="48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93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43</v>
      </c>
      <c r="AE18" s="6">
        <f t="shared" si="2"/>
        <v>4.3</v>
      </c>
      <c r="AF18" s="46"/>
      <c r="AG18" s="47"/>
      <c r="AH18" s="47"/>
      <c r="AI18" s="47"/>
      <c r="AJ18" s="48"/>
      <c r="AN18" s="204" t="s">
        <v>100</v>
      </c>
      <c r="AO18" s="203" t="s">
        <v>106</v>
      </c>
      <c r="AP18" s="203"/>
      <c r="AQ18" s="203"/>
      <c r="AR18" s="202">
        <f>F19</f>
        <v>3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3</v>
      </c>
      <c r="G19" s="100">
        <f t="shared" si="3"/>
        <v>3</v>
      </c>
      <c r="H19" s="97">
        <f t="shared" si="3"/>
        <v>4</v>
      </c>
      <c r="I19" s="99">
        <f>SUM(I9:I18)</f>
        <v>10</v>
      </c>
      <c r="J19" s="100">
        <f t="shared" ref="J19:O19" si="4">SUM(J9:J18)</f>
        <v>0</v>
      </c>
      <c r="K19" s="100">
        <f t="shared" si="4"/>
        <v>0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42</v>
      </c>
      <c r="AE19" s="6">
        <f t="shared" si="2"/>
        <v>4.2</v>
      </c>
      <c r="AF19" s="54"/>
      <c r="AG19" s="55"/>
      <c r="AH19" s="55"/>
      <c r="AI19" s="55"/>
      <c r="AJ19" s="56"/>
      <c r="AN19" s="204" t="s">
        <v>103</v>
      </c>
      <c r="AO19" s="203" t="s">
        <v>107</v>
      </c>
      <c r="AP19" s="203"/>
      <c r="AQ19" s="203"/>
      <c r="AR19" s="202">
        <f>G19</f>
        <v>3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4.5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135</v>
      </c>
      <c r="AE20" s="4">
        <f>AVERAGE(AE21:AE23)</f>
        <v>4.5</v>
      </c>
      <c r="AF20" s="111" t="s">
        <v>89</v>
      </c>
      <c r="AG20" s="31"/>
      <c r="AH20" s="31"/>
      <c r="AI20" s="31"/>
      <c r="AJ20" s="32"/>
      <c r="AN20" s="204" t="s">
        <v>104</v>
      </c>
      <c r="AO20" s="203" t="s">
        <v>108</v>
      </c>
      <c r="AP20" s="203"/>
      <c r="AQ20" s="203"/>
      <c r="AR20" s="202">
        <f>H19</f>
        <v>4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45</v>
      </c>
      <c r="AE21" s="5">
        <f>AD21/10</f>
        <v>4.5</v>
      </c>
      <c r="AF21" s="38"/>
      <c r="AG21" s="39"/>
      <c r="AH21" s="39"/>
      <c r="AI21" s="39"/>
      <c r="AJ21" s="40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44</v>
      </c>
      <c r="AE22" s="6">
        <f t="shared" ref="AE22:AE23" si="6">AD22/10</f>
        <v>4.4000000000000004</v>
      </c>
      <c r="AF22" s="46"/>
      <c r="AG22" s="47"/>
      <c r="AH22" s="47"/>
      <c r="AI22" s="47"/>
      <c r="AJ22" s="48"/>
      <c r="AN22" s="204" t="s">
        <v>99</v>
      </c>
      <c r="AO22" s="203" t="s">
        <v>110</v>
      </c>
      <c r="AP22" s="203"/>
      <c r="AQ22" s="203"/>
      <c r="AR22" s="202">
        <f>I19</f>
        <v>10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4.4000000000000004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46</v>
      </c>
      <c r="AE23" s="7">
        <f t="shared" si="6"/>
        <v>4.5999999999999996</v>
      </c>
      <c r="AF23" s="54"/>
      <c r="AG23" s="55"/>
      <c r="AH23" s="55"/>
      <c r="AI23" s="55"/>
      <c r="AJ23" s="56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132</v>
      </c>
      <c r="AE24" s="4">
        <f>AVERAGE(AE25:AE27)</f>
        <v>4.4000000000000004</v>
      </c>
      <c r="AF24" s="60"/>
      <c r="AG24" s="111" t="s">
        <v>89</v>
      </c>
      <c r="AH24" s="61"/>
      <c r="AI24" s="61"/>
      <c r="AJ24" s="62"/>
      <c r="AN24" s="204" t="s">
        <v>103</v>
      </c>
      <c r="AO24" s="203" t="s">
        <v>112</v>
      </c>
      <c r="AP24" s="203"/>
      <c r="AQ24" s="203"/>
      <c r="AR24" s="202">
        <f>K19</f>
        <v>0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44</v>
      </c>
      <c r="AE25" s="5">
        <f>AD25/10</f>
        <v>4.4000000000000004</v>
      </c>
      <c r="AF25" s="38"/>
      <c r="AG25" s="39"/>
      <c r="AH25" s="39"/>
      <c r="AI25" s="39"/>
      <c r="AJ25" s="40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4.3937500000000007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47</v>
      </c>
      <c r="AE26" s="6">
        <f t="shared" ref="AE26:AE27" si="7">AD26/10</f>
        <v>4.7</v>
      </c>
      <c r="AF26" s="46"/>
      <c r="AG26" s="47"/>
      <c r="AH26" s="47"/>
      <c r="AI26" s="47"/>
      <c r="AJ26" s="48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41</v>
      </c>
      <c r="AE27" s="8">
        <f t="shared" si="7"/>
        <v>4.0999999999999996</v>
      </c>
      <c r="AF27" s="68"/>
      <c r="AG27" s="69"/>
      <c r="AH27" s="69"/>
      <c r="AI27" s="69"/>
      <c r="AJ27" s="7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657</v>
      </c>
      <c r="AE28" s="2">
        <f>AVERAGE(AE9,AE14,AE20,AE24)</f>
        <v>4.3937500000000007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3" zoomScale="120" zoomScaleNormal="120" workbookViewId="0">
      <selection activeCell="AN29" sqref="AN29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72</v>
      </c>
      <c r="E4" s="179"/>
      <c r="F4" s="179"/>
      <c r="H4" s="13"/>
      <c r="T4" s="178" t="s">
        <v>4</v>
      </c>
      <c r="U4" s="178"/>
      <c r="V4" s="105" t="str">
        <f>D4</f>
        <v>ค้อเหนือ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/>
      <c r="F9" s="85"/>
      <c r="G9" s="85">
        <v>1</v>
      </c>
      <c r="H9" s="86"/>
      <c r="I9" s="84"/>
      <c r="J9" s="85"/>
      <c r="K9" s="85">
        <v>1</v>
      </c>
      <c r="L9" s="85"/>
      <c r="M9" s="86"/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193</v>
      </c>
      <c r="AE9" s="109">
        <f>AVERAGE(AE10:AE13)</f>
        <v>4.8250000000000002</v>
      </c>
      <c r="AF9" s="113" t="s">
        <v>89</v>
      </c>
      <c r="AG9" s="114"/>
      <c r="AH9" s="114"/>
      <c r="AI9" s="114"/>
      <c r="AJ9" s="115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/>
      <c r="F10" s="89"/>
      <c r="G10" s="89">
        <v>1</v>
      </c>
      <c r="H10" s="101"/>
      <c r="I10" s="88">
        <v>1</v>
      </c>
      <c r="J10" s="89"/>
      <c r="K10" s="89"/>
      <c r="L10" s="89"/>
      <c r="M10" s="90"/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49</v>
      </c>
      <c r="AE10" s="157">
        <f>AD10/10</f>
        <v>4.9000000000000004</v>
      </c>
      <c r="AF10" s="116"/>
      <c r="AG10" s="117"/>
      <c r="AH10" s="117"/>
      <c r="AI10" s="117"/>
      <c r="AJ10" s="118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/>
      <c r="F11" s="89">
        <v>1</v>
      </c>
      <c r="G11" s="89"/>
      <c r="H11" s="101"/>
      <c r="I11" s="88"/>
      <c r="J11" s="89"/>
      <c r="K11" s="89">
        <v>1</v>
      </c>
      <c r="L11" s="89"/>
      <c r="M11" s="90"/>
      <c r="N11" s="89"/>
      <c r="O11" s="89">
        <v>0</v>
      </c>
      <c r="P11" s="89">
        <v>1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49</v>
      </c>
      <c r="AE11" s="157">
        <f t="shared" ref="AE11:AE13" si="1">AD11/10</f>
        <v>4.9000000000000004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/>
      <c r="F12" s="89"/>
      <c r="G12" s="89">
        <v>1</v>
      </c>
      <c r="H12" s="101"/>
      <c r="I12" s="88">
        <v>1</v>
      </c>
      <c r="J12" s="89"/>
      <c r="K12" s="89"/>
      <c r="L12" s="89"/>
      <c r="M12" s="90"/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47</v>
      </c>
      <c r="AE12" s="157">
        <f t="shared" si="1"/>
        <v>4.7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/>
      <c r="F13" s="89"/>
      <c r="G13" s="89">
        <v>1</v>
      </c>
      <c r="H13" s="101"/>
      <c r="I13" s="88">
        <v>1</v>
      </c>
      <c r="J13" s="89"/>
      <c r="K13" s="89"/>
      <c r="L13" s="89"/>
      <c r="M13" s="90"/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48</v>
      </c>
      <c r="AE13" s="157">
        <f t="shared" si="1"/>
        <v>4.8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4.8250000000000002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/>
      <c r="F14" s="89"/>
      <c r="G14" s="89"/>
      <c r="H14" s="101">
        <v>1</v>
      </c>
      <c r="I14" s="88">
        <v>1</v>
      </c>
      <c r="J14" s="89"/>
      <c r="K14" s="89"/>
      <c r="L14" s="89"/>
      <c r="M14" s="90"/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235</v>
      </c>
      <c r="AE14" s="109">
        <f>AVERAGE(AE15:AE19)</f>
        <v>4.7</v>
      </c>
      <c r="AF14" s="113" t="s">
        <v>89</v>
      </c>
      <c r="AG14" s="114"/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/>
      <c r="F15" s="89"/>
      <c r="G15" s="89">
        <v>1</v>
      </c>
      <c r="H15" s="101"/>
      <c r="I15" s="88">
        <v>1</v>
      </c>
      <c r="J15" s="89"/>
      <c r="K15" s="89"/>
      <c r="L15" s="89"/>
      <c r="M15" s="90"/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46</v>
      </c>
      <c r="AE15" s="157">
        <f>AD15/10</f>
        <v>4.5999999999999996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/>
      <c r="F16" s="89"/>
      <c r="G16" s="89"/>
      <c r="H16" s="101">
        <v>1</v>
      </c>
      <c r="I16" s="88">
        <v>1</v>
      </c>
      <c r="J16" s="89"/>
      <c r="K16" s="89"/>
      <c r="L16" s="89"/>
      <c r="M16" s="90"/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46</v>
      </c>
      <c r="AE16" s="158">
        <f t="shared" ref="AE16:AE19" si="2">AD16/10</f>
        <v>4.5999999999999996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4.7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/>
      <c r="F17" s="89"/>
      <c r="G17" s="89"/>
      <c r="H17" s="101">
        <v>1</v>
      </c>
      <c r="I17" s="88">
        <v>1</v>
      </c>
      <c r="J17" s="89"/>
      <c r="K17" s="89"/>
      <c r="L17" s="89"/>
      <c r="M17" s="90"/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47</v>
      </c>
      <c r="AE17" s="158">
        <f t="shared" si="2"/>
        <v>4.7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มากที่สุด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/>
      <c r="F18" s="89"/>
      <c r="G18" s="89">
        <v>1</v>
      </c>
      <c r="H18" s="101"/>
      <c r="I18" s="88">
        <v>1</v>
      </c>
      <c r="J18" s="89"/>
      <c r="K18" s="89"/>
      <c r="L18" s="89"/>
      <c r="M18" s="90"/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48</v>
      </c>
      <c r="AE18" s="158">
        <f t="shared" si="2"/>
        <v>4.8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1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1</v>
      </c>
      <c r="G19" s="100">
        <f t="shared" si="3"/>
        <v>6</v>
      </c>
      <c r="H19" s="97">
        <f t="shared" si="3"/>
        <v>3</v>
      </c>
      <c r="I19" s="99">
        <f>SUM(I9:I18)</f>
        <v>8</v>
      </c>
      <c r="J19" s="100">
        <f t="shared" ref="J19:O19" si="4">SUM(J9:J18)</f>
        <v>0</v>
      </c>
      <c r="K19" s="100">
        <f t="shared" si="4"/>
        <v>2</v>
      </c>
      <c r="L19" s="100">
        <f t="shared" si="4"/>
        <v>0</v>
      </c>
      <c r="M19" s="97">
        <f t="shared" si="4"/>
        <v>0</v>
      </c>
      <c r="N19" s="99">
        <f t="shared" si="4"/>
        <v>9</v>
      </c>
      <c r="O19" s="100">
        <f t="shared" si="4"/>
        <v>0</v>
      </c>
      <c r="P19" s="100">
        <f>SUM(P9:P18)</f>
        <v>1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48</v>
      </c>
      <c r="AE19" s="158">
        <f t="shared" si="2"/>
        <v>4.8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6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4.5333333333333332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136</v>
      </c>
      <c r="AE20" s="109">
        <f>AVERAGE(AE21:AE23)</f>
        <v>4.5333333333333332</v>
      </c>
      <c r="AF20" s="113" t="s">
        <v>89</v>
      </c>
      <c r="AG20" s="114"/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3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47</v>
      </c>
      <c r="AE21" s="157">
        <f>AD21/10</f>
        <v>4.7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45</v>
      </c>
      <c r="AE22" s="158">
        <f t="shared" ref="AE22:AE23" si="6">AD22/10</f>
        <v>4.5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8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4.5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44</v>
      </c>
      <c r="AE23" s="159">
        <f t="shared" si="6"/>
        <v>4.4000000000000004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135</v>
      </c>
      <c r="AE24" s="109">
        <f>AVERAGE(AE25:AE27)</f>
        <v>4.5</v>
      </c>
      <c r="AF24" s="113" t="s">
        <v>89</v>
      </c>
      <c r="AG24" s="126"/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2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46</v>
      </c>
      <c r="AE25" s="157">
        <f>AD25/10</f>
        <v>4.5999999999999996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4.6395833333333334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45</v>
      </c>
      <c r="AE26" s="158">
        <f t="shared" ref="AE26:AE27" si="7">AD26/10</f>
        <v>4.5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44</v>
      </c>
      <c r="AE27" s="160">
        <f t="shared" si="7"/>
        <v>4.4000000000000004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699</v>
      </c>
      <c r="AE28" s="161">
        <f>AVERAGE(AE9,AE14,AE20,AE24)</f>
        <v>4.6395833333333334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9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6" zoomScale="120" zoomScaleNormal="120" workbookViewId="0">
      <selection activeCell="AM33" sqref="AM33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73</v>
      </c>
      <c r="E4" s="179"/>
      <c r="F4" s="179"/>
      <c r="H4" s="13"/>
      <c r="T4" s="178" t="s">
        <v>4</v>
      </c>
      <c r="U4" s="178"/>
      <c r="V4" s="105" t="str">
        <f>D4</f>
        <v>ดู่ทุ่ง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1</v>
      </c>
      <c r="H9" s="86">
        <v>0</v>
      </c>
      <c r="I9" s="84">
        <v>1</v>
      </c>
      <c r="J9" s="85">
        <v>0</v>
      </c>
      <c r="K9" s="85">
        <v>0</v>
      </c>
      <c r="L9" s="85">
        <v>0</v>
      </c>
      <c r="M9" s="86">
        <v>0</v>
      </c>
      <c r="N9" s="87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178</v>
      </c>
      <c r="AE9" s="3">
        <f>AVERAGE(AE10:AE13)</f>
        <v>4.45</v>
      </c>
      <c r="AF9" s="29"/>
      <c r="AG9" s="134" t="s">
        <v>89</v>
      </c>
      <c r="AH9" s="31"/>
      <c r="AI9" s="31"/>
      <c r="AJ9" s="32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0</v>
      </c>
      <c r="H10" s="101">
        <v>1</v>
      </c>
      <c r="I10" s="88">
        <v>1</v>
      </c>
      <c r="J10" s="89">
        <v>0</v>
      </c>
      <c r="K10" s="89">
        <v>0</v>
      </c>
      <c r="L10" s="89">
        <v>0</v>
      </c>
      <c r="M10" s="90">
        <v>0</v>
      </c>
      <c r="N10" s="91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44</v>
      </c>
      <c r="AE10" s="5">
        <f>AD10/10</f>
        <v>4.4000000000000004</v>
      </c>
      <c r="AF10" s="38"/>
      <c r="AG10" s="39"/>
      <c r="AH10" s="39"/>
      <c r="AI10" s="39"/>
      <c r="AJ10" s="40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1</v>
      </c>
      <c r="H11" s="101">
        <v>0</v>
      </c>
      <c r="I11" s="88">
        <v>0</v>
      </c>
      <c r="J11" s="89">
        <v>0</v>
      </c>
      <c r="K11" s="89">
        <v>1</v>
      </c>
      <c r="L11" s="89">
        <v>0</v>
      </c>
      <c r="M11" s="90">
        <v>0</v>
      </c>
      <c r="N11" s="91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45</v>
      </c>
      <c r="AE11" s="5">
        <f t="shared" ref="AE11:AE13" si="1">AD11/10</f>
        <v>4.5</v>
      </c>
      <c r="AF11" s="46"/>
      <c r="AG11" s="47"/>
      <c r="AH11" s="47"/>
      <c r="AI11" s="47"/>
      <c r="AJ11" s="48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8">
        <v>1</v>
      </c>
      <c r="J12" s="89">
        <v>0</v>
      </c>
      <c r="K12" s="89">
        <v>0</v>
      </c>
      <c r="L12" s="89">
        <v>0</v>
      </c>
      <c r="M12" s="90">
        <v>0</v>
      </c>
      <c r="N12" s="91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45</v>
      </c>
      <c r="AE12" s="5">
        <f t="shared" si="1"/>
        <v>4.5</v>
      </c>
      <c r="AF12" s="46"/>
      <c r="AG12" s="47"/>
      <c r="AH12" s="47"/>
      <c r="AI12" s="47"/>
      <c r="AJ12" s="48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1</v>
      </c>
      <c r="G13" s="89">
        <v>0</v>
      </c>
      <c r="H13" s="101">
        <v>0</v>
      </c>
      <c r="I13" s="88">
        <v>0</v>
      </c>
      <c r="J13" s="89">
        <v>0</v>
      </c>
      <c r="K13" s="89">
        <v>1</v>
      </c>
      <c r="L13" s="89">
        <v>0</v>
      </c>
      <c r="M13" s="90">
        <v>0</v>
      </c>
      <c r="N13" s="91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44</v>
      </c>
      <c r="AE13" s="5">
        <f t="shared" si="1"/>
        <v>4.4000000000000004</v>
      </c>
      <c r="AF13" s="54"/>
      <c r="AG13" s="55"/>
      <c r="AH13" s="55"/>
      <c r="AI13" s="55"/>
      <c r="AJ13" s="56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4.45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8">
        <v>0</v>
      </c>
      <c r="J14" s="89">
        <v>0</v>
      </c>
      <c r="K14" s="89">
        <v>1</v>
      </c>
      <c r="L14" s="89">
        <v>0</v>
      </c>
      <c r="M14" s="90">
        <v>0</v>
      </c>
      <c r="N14" s="91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231</v>
      </c>
      <c r="AE14" s="3">
        <f>AVERAGE(AE15:AE19)</f>
        <v>4.6199999999999992</v>
      </c>
      <c r="AF14" s="134" t="s">
        <v>89</v>
      </c>
      <c r="AG14" s="30"/>
      <c r="AH14" s="31"/>
      <c r="AI14" s="31"/>
      <c r="AJ14" s="32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8">
        <v>1</v>
      </c>
      <c r="J15" s="89">
        <v>0</v>
      </c>
      <c r="K15" s="89">
        <v>0</v>
      </c>
      <c r="L15" s="89">
        <v>0</v>
      </c>
      <c r="M15" s="90">
        <v>0</v>
      </c>
      <c r="N15" s="91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47</v>
      </c>
      <c r="AE15" s="5">
        <f>AD15/10</f>
        <v>4.7</v>
      </c>
      <c r="AF15" s="38"/>
      <c r="AG15" s="39"/>
      <c r="AH15" s="39"/>
      <c r="AI15" s="39"/>
      <c r="AJ15" s="40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91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46</v>
      </c>
      <c r="AE16" s="6">
        <f t="shared" ref="AE16:AE19" si="2">AD16/10</f>
        <v>4.5999999999999996</v>
      </c>
      <c r="AF16" s="46"/>
      <c r="AG16" s="47"/>
      <c r="AH16" s="47"/>
      <c r="AI16" s="47"/>
      <c r="AJ16" s="48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4.6199999999999992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1</v>
      </c>
      <c r="G17" s="89">
        <v>0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91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47</v>
      </c>
      <c r="AE17" s="6">
        <f t="shared" si="2"/>
        <v>4.7</v>
      </c>
      <c r="AF17" s="46"/>
      <c r="AG17" s="47"/>
      <c r="AH17" s="47"/>
      <c r="AI17" s="47"/>
      <c r="AJ17" s="48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มากที่สุด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1</v>
      </c>
      <c r="J18" s="89">
        <v>0</v>
      </c>
      <c r="K18" s="89">
        <v>0</v>
      </c>
      <c r="L18" s="89">
        <v>0</v>
      </c>
      <c r="M18" s="90">
        <v>0</v>
      </c>
      <c r="N18" s="91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44</v>
      </c>
      <c r="AE18" s="6">
        <f t="shared" si="2"/>
        <v>4.4000000000000004</v>
      </c>
      <c r="AF18" s="46"/>
      <c r="AG18" s="47"/>
      <c r="AH18" s="47"/>
      <c r="AI18" s="47"/>
      <c r="AJ18" s="48"/>
      <c r="AN18" s="204" t="s">
        <v>100</v>
      </c>
      <c r="AO18" s="203" t="s">
        <v>106</v>
      </c>
      <c r="AP18" s="203"/>
      <c r="AQ18" s="203"/>
      <c r="AR18" s="202">
        <f>F19</f>
        <v>2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2</v>
      </c>
      <c r="G19" s="100">
        <f t="shared" si="3"/>
        <v>7</v>
      </c>
      <c r="H19" s="97">
        <f t="shared" si="3"/>
        <v>1</v>
      </c>
      <c r="I19" s="99">
        <f>SUM(I9:I18)</f>
        <v>7</v>
      </c>
      <c r="J19" s="100">
        <f t="shared" ref="J19:O19" si="4">SUM(J9:J18)</f>
        <v>0</v>
      </c>
      <c r="K19" s="100">
        <f t="shared" si="4"/>
        <v>3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47</v>
      </c>
      <c r="AE19" s="6">
        <f t="shared" si="2"/>
        <v>4.7</v>
      </c>
      <c r="AF19" s="54"/>
      <c r="AG19" s="55"/>
      <c r="AH19" s="55"/>
      <c r="AI19" s="55"/>
      <c r="AJ19" s="56"/>
      <c r="AN19" s="204" t="s">
        <v>103</v>
      </c>
      <c r="AO19" s="203" t="s">
        <v>107</v>
      </c>
      <c r="AP19" s="203"/>
      <c r="AQ19" s="203"/>
      <c r="AR19" s="202">
        <f>G19</f>
        <v>7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4.6000000000000005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138</v>
      </c>
      <c r="AE20" s="4">
        <f>AVERAGE(AE21:AE23)</f>
        <v>4.6000000000000005</v>
      </c>
      <c r="AF20" s="134" t="s">
        <v>89</v>
      </c>
      <c r="AG20" s="31"/>
      <c r="AH20" s="31"/>
      <c r="AI20" s="31"/>
      <c r="AJ20" s="32"/>
      <c r="AN20" s="204" t="s">
        <v>104</v>
      </c>
      <c r="AO20" s="203" t="s">
        <v>108</v>
      </c>
      <c r="AP20" s="203"/>
      <c r="AQ20" s="203"/>
      <c r="AR20" s="202">
        <f>H19</f>
        <v>1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48</v>
      </c>
      <c r="AE21" s="5">
        <f>AD21/10</f>
        <v>4.8</v>
      </c>
      <c r="AF21" s="38"/>
      <c r="AG21" s="39"/>
      <c r="AH21" s="39"/>
      <c r="AI21" s="39"/>
      <c r="AJ21" s="40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45</v>
      </c>
      <c r="AE22" s="6">
        <f t="shared" ref="AE22:AE23" si="6">AD22/10</f>
        <v>4.5</v>
      </c>
      <c r="AF22" s="46"/>
      <c r="AG22" s="47"/>
      <c r="AH22" s="47"/>
      <c r="AI22" s="47"/>
      <c r="AJ22" s="48"/>
      <c r="AN22" s="204" t="s">
        <v>99</v>
      </c>
      <c r="AO22" s="203" t="s">
        <v>110</v>
      </c>
      <c r="AP22" s="203"/>
      <c r="AQ22" s="203"/>
      <c r="AR22" s="202">
        <f>I19</f>
        <v>7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4.4666666666666668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45</v>
      </c>
      <c r="AE23" s="7">
        <f t="shared" si="6"/>
        <v>4.5</v>
      </c>
      <c r="AF23" s="54"/>
      <c r="AG23" s="55"/>
      <c r="AH23" s="55"/>
      <c r="AI23" s="55"/>
      <c r="AJ23" s="56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134</v>
      </c>
      <c r="AE24" s="4">
        <f>AVERAGE(AE25:AE27)</f>
        <v>4.4666666666666668</v>
      </c>
      <c r="AF24" s="60"/>
      <c r="AG24" s="134" t="s">
        <v>89</v>
      </c>
      <c r="AH24" s="61"/>
      <c r="AI24" s="61"/>
      <c r="AJ24" s="62"/>
      <c r="AN24" s="204" t="s">
        <v>103</v>
      </c>
      <c r="AO24" s="203" t="s">
        <v>112</v>
      </c>
      <c r="AP24" s="203"/>
      <c r="AQ24" s="203"/>
      <c r="AR24" s="202">
        <f>K19</f>
        <v>3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47</v>
      </c>
      <c r="AE25" s="5">
        <f>AD25/10</f>
        <v>4.7</v>
      </c>
      <c r="AF25" s="38"/>
      <c r="AG25" s="39"/>
      <c r="AH25" s="39"/>
      <c r="AI25" s="39"/>
      <c r="AJ25" s="40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4.5341666666666676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43</v>
      </c>
      <c r="AE26" s="6">
        <f t="shared" ref="AE26:AE27" si="7">AD26/10</f>
        <v>4.3</v>
      </c>
      <c r="AF26" s="46"/>
      <c r="AG26" s="47"/>
      <c r="AH26" s="47"/>
      <c r="AI26" s="47"/>
      <c r="AJ26" s="48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44</v>
      </c>
      <c r="AE27" s="8">
        <f t="shared" si="7"/>
        <v>4.4000000000000004</v>
      </c>
      <c r="AF27" s="68"/>
      <c r="AG27" s="69"/>
      <c r="AH27" s="69"/>
      <c r="AI27" s="69"/>
      <c r="AJ27" s="7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92" t="s">
        <v>64</v>
      </c>
      <c r="U28" s="193"/>
      <c r="V28" s="193"/>
      <c r="W28" s="193"/>
      <c r="X28" s="193"/>
      <c r="Y28" s="193"/>
      <c r="Z28" s="193"/>
      <c r="AA28" s="193"/>
      <c r="AB28" s="193"/>
      <c r="AC28" s="194"/>
      <c r="AD28" s="1">
        <f>AD9+AD14+AD20+AD24</f>
        <v>681</v>
      </c>
      <c r="AE28" s="2">
        <f>AVERAGE(AE9,AE14,AE20,AE24)</f>
        <v>4.5341666666666676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E29" s="108"/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19" zoomScale="120" zoomScaleNormal="120" workbookViewId="0">
      <selection activeCell="AS34" sqref="AS34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74</v>
      </c>
      <c r="E4" s="179"/>
      <c r="F4" s="179"/>
      <c r="H4" s="13"/>
      <c r="T4" s="178" t="s">
        <v>4</v>
      </c>
      <c r="U4" s="178"/>
      <c r="V4" s="105" t="str">
        <f>D4</f>
        <v>เดิด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0</v>
      </c>
      <c r="G9" s="85">
        <v>0</v>
      </c>
      <c r="H9" s="86">
        <v>1</v>
      </c>
      <c r="I9" s="84">
        <v>1</v>
      </c>
      <c r="J9" s="85">
        <v>0</v>
      </c>
      <c r="K9" s="85">
        <v>0</v>
      </c>
      <c r="L9" s="85">
        <v>0</v>
      </c>
      <c r="M9" s="86">
        <v>0</v>
      </c>
      <c r="N9" s="87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185</v>
      </c>
      <c r="AE9" s="3">
        <f>AVERAGE(AE10:AE13)</f>
        <v>4.625</v>
      </c>
      <c r="AF9" s="134" t="s">
        <v>89</v>
      </c>
      <c r="AG9" s="30"/>
      <c r="AH9" s="31"/>
      <c r="AI9" s="31"/>
      <c r="AJ9" s="32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1</v>
      </c>
      <c r="G10" s="89">
        <v>0</v>
      </c>
      <c r="H10" s="101">
        <v>0</v>
      </c>
      <c r="I10" s="88">
        <v>0</v>
      </c>
      <c r="J10" s="89">
        <v>0</v>
      </c>
      <c r="K10" s="89">
        <v>1</v>
      </c>
      <c r="L10" s="89">
        <v>0</v>
      </c>
      <c r="M10" s="90">
        <v>0</v>
      </c>
      <c r="N10" s="91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47</v>
      </c>
      <c r="AE10" s="5">
        <f>AD10/10</f>
        <v>4.7</v>
      </c>
      <c r="AF10" s="38"/>
      <c r="AG10" s="39"/>
      <c r="AH10" s="39"/>
      <c r="AI10" s="39"/>
      <c r="AJ10" s="40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0</v>
      </c>
      <c r="G11" s="89">
        <v>0</v>
      </c>
      <c r="H11" s="101">
        <v>1</v>
      </c>
      <c r="I11" s="88">
        <v>1</v>
      </c>
      <c r="J11" s="89">
        <v>0</v>
      </c>
      <c r="K11" s="89">
        <v>0</v>
      </c>
      <c r="L11" s="89">
        <v>0</v>
      </c>
      <c r="M11" s="90">
        <v>0</v>
      </c>
      <c r="N11" s="91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46</v>
      </c>
      <c r="AE11" s="5">
        <f t="shared" ref="AE11:AE13" si="1">AD11/10</f>
        <v>4.5999999999999996</v>
      </c>
      <c r="AF11" s="46"/>
      <c r="AG11" s="47"/>
      <c r="AH11" s="47"/>
      <c r="AI11" s="47"/>
      <c r="AJ11" s="48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8">
        <v>1</v>
      </c>
      <c r="J12" s="89">
        <v>0</v>
      </c>
      <c r="K12" s="89">
        <v>0</v>
      </c>
      <c r="L12" s="89">
        <v>0</v>
      </c>
      <c r="M12" s="90">
        <v>0</v>
      </c>
      <c r="N12" s="91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46</v>
      </c>
      <c r="AE12" s="5">
        <f t="shared" si="1"/>
        <v>4.5999999999999996</v>
      </c>
      <c r="AF12" s="46"/>
      <c r="AG12" s="47"/>
      <c r="AH12" s="47"/>
      <c r="AI12" s="47"/>
      <c r="AJ12" s="48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1</v>
      </c>
      <c r="H13" s="101">
        <v>0</v>
      </c>
      <c r="I13" s="88">
        <v>0</v>
      </c>
      <c r="J13" s="89">
        <v>1</v>
      </c>
      <c r="K13" s="89">
        <v>0</v>
      </c>
      <c r="L13" s="89">
        <v>0</v>
      </c>
      <c r="M13" s="90">
        <v>0</v>
      </c>
      <c r="N13" s="91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46</v>
      </c>
      <c r="AE13" s="5">
        <f t="shared" si="1"/>
        <v>4.5999999999999996</v>
      </c>
      <c r="AF13" s="54"/>
      <c r="AG13" s="55"/>
      <c r="AH13" s="55"/>
      <c r="AI13" s="55"/>
      <c r="AJ13" s="56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4.625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0</v>
      </c>
      <c r="H14" s="101">
        <v>1</v>
      </c>
      <c r="I14" s="88">
        <v>1</v>
      </c>
      <c r="J14" s="89">
        <v>0</v>
      </c>
      <c r="K14" s="89">
        <v>0</v>
      </c>
      <c r="L14" s="89">
        <v>0</v>
      </c>
      <c r="M14" s="90">
        <v>0</v>
      </c>
      <c r="N14" s="91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225</v>
      </c>
      <c r="AE14" s="109">
        <f>AVERAGE(AE15:AE19)</f>
        <v>4.5</v>
      </c>
      <c r="AF14" s="134" t="s">
        <v>89</v>
      </c>
      <c r="AG14" s="30"/>
      <c r="AH14" s="31"/>
      <c r="AI14" s="31"/>
      <c r="AJ14" s="32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8">
        <v>1</v>
      </c>
      <c r="J15" s="89">
        <v>0</v>
      </c>
      <c r="K15" s="89">
        <v>0</v>
      </c>
      <c r="L15" s="89">
        <v>0</v>
      </c>
      <c r="M15" s="90">
        <v>0</v>
      </c>
      <c r="N15" s="91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45</v>
      </c>
      <c r="AE15" s="5">
        <f>AD15/10</f>
        <v>4.5</v>
      </c>
      <c r="AF15" s="38"/>
      <c r="AG15" s="39"/>
      <c r="AH15" s="39"/>
      <c r="AI15" s="39"/>
      <c r="AJ15" s="40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0</v>
      </c>
      <c r="H16" s="101">
        <v>1</v>
      </c>
      <c r="I16" s="88">
        <v>0</v>
      </c>
      <c r="J16" s="89">
        <v>0</v>
      </c>
      <c r="K16" s="89">
        <v>1</v>
      </c>
      <c r="L16" s="89">
        <v>0</v>
      </c>
      <c r="M16" s="90">
        <v>0</v>
      </c>
      <c r="N16" s="91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44</v>
      </c>
      <c r="AE16" s="6">
        <f t="shared" ref="AE16:AE19" si="2">AD16/10</f>
        <v>4.4000000000000004</v>
      </c>
      <c r="AF16" s="46"/>
      <c r="AG16" s="47"/>
      <c r="AH16" s="47"/>
      <c r="AI16" s="47"/>
      <c r="AJ16" s="48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4.5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91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44</v>
      </c>
      <c r="AE17" s="6">
        <f t="shared" si="2"/>
        <v>4.4000000000000004</v>
      </c>
      <c r="AF17" s="46"/>
      <c r="AG17" s="47"/>
      <c r="AH17" s="47"/>
      <c r="AI17" s="47"/>
      <c r="AJ17" s="48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มากที่สุด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0</v>
      </c>
      <c r="J18" s="89">
        <v>0</v>
      </c>
      <c r="K18" s="89">
        <v>0</v>
      </c>
      <c r="L18" s="89">
        <v>1</v>
      </c>
      <c r="M18" s="90">
        <v>0</v>
      </c>
      <c r="N18" s="91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46</v>
      </c>
      <c r="AE18" s="6">
        <f t="shared" si="2"/>
        <v>4.5999999999999996</v>
      </c>
      <c r="AF18" s="46"/>
      <c r="AG18" s="47"/>
      <c r="AH18" s="47"/>
      <c r="AI18" s="47"/>
      <c r="AJ18" s="48"/>
      <c r="AN18" s="204" t="s">
        <v>100</v>
      </c>
      <c r="AO18" s="203" t="s">
        <v>106</v>
      </c>
      <c r="AP18" s="203"/>
      <c r="AQ18" s="203"/>
      <c r="AR18" s="202">
        <f>F19</f>
        <v>1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1</v>
      </c>
      <c r="G19" s="100">
        <f t="shared" si="3"/>
        <v>5</v>
      </c>
      <c r="H19" s="97">
        <f t="shared" si="3"/>
        <v>4</v>
      </c>
      <c r="I19" s="99">
        <f>SUM(I9:I18)</f>
        <v>6</v>
      </c>
      <c r="J19" s="100">
        <f t="shared" ref="J19:O19" si="4">SUM(J9:J18)</f>
        <v>1</v>
      </c>
      <c r="K19" s="100">
        <f t="shared" si="4"/>
        <v>2</v>
      </c>
      <c r="L19" s="100">
        <f t="shared" si="4"/>
        <v>1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46</v>
      </c>
      <c r="AE19" s="6">
        <f t="shared" si="2"/>
        <v>4.5999999999999996</v>
      </c>
      <c r="AF19" s="54"/>
      <c r="AG19" s="55"/>
      <c r="AH19" s="55"/>
      <c r="AI19" s="55"/>
      <c r="AJ19" s="56"/>
      <c r="AN19" s="204" t="s">
        <v>103</v>
      </c>
      <c r="AO19" s="203" t="s">
        <v>107</v>
      </c>
      <c r="AP19" s="203"/>
      <c r="AQ19" s="203"/>
      <c r="AR19" s="202">
        <f>G19</f>
        <v>5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4.7666666666666666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143</v>
      </c>
      <c r="AE20" s="4">
        <f>AVERAGE(AE21:AE23)</f>
        <v>4.7666666666666666</v>
      </c>
      <c r="AF20" s="134" t="s">
        <v>89</v>
      </c>
      <c r="AG20" s="31"/>
      <c r="AH20" s="31"/>
      <c r="AI20" s="31"/>
      <c r="AJ20" s="32"/>
      <c r="AN20" s="204" t="s">
        <v>104</v>
      </c>
      <c r="AO20" s="203" t="s">
        <v>108</v>
      </c>
      <c r="AP20" s="203"/>
      <c r="AQ20" s="203"/>
      <c r="AR20" s="202">
        <f>H19</f>
        <v>4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48</v>
      </c>
      <c r="AE21" s="5">
        <f>AD21/10</f>
        <v>4.8</v>
      </c>
      <c r="AF21" s="38"/>
      <c r="AG21" s="39"/>
      <c r="AH21" s="39"/>
      <c r="AI21" s="39"/>
      <c r="AJ21" s="40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48</v>
      </c>
      <c r="AE22" s="6">
        <f t="shared" ref="AE22:AE23" si="6">AD22/10</f>
        <v>4.8</v>
      </c>
      <c r="AF22" s="46"/>
      <c r="AG22" s="47"/>
      <c r="AH22" s="47"/>
      <c r="AI22" s="47"/>
      <c r="AJ22" s="48"/>
      <c r="AN22" s="204" t="s">
        <v>99</v>
      </c>
      <c r="AO22" s="203" t="s">
        <v>110</v>
      </c>
      <c r="AP22" s="203"/>
      <c r="AQ22" s="203"/>
      <c r="AR22" s="202">
        <f>I19</f>
        <v>6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4.7333333333333334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47</v>
      </c>
      <c r="AE23" s="7">
        <f t="shared" si="6"/>
        <v>4.7</v>
      </c>
      <c r="AF23" s="54"/>
      <c r="AG23" s="55"/>
      <c r="AH23" s="55"/>
      <c r="AI23" s="55"/>
      <c r="AJ23" s="56"/>
      <c r="AN23" s="204" t="s">
        <v>100</v>
      </c>
      <c r="AO23" s="203" t="s">
        <v>111</v>
      </c>
      <c r="AP23" s="203"/>
      <c r="AQ23" s="203"/>
      <c r="AR23" s="202">
        <f>J19</f>
        <v>1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142</v>
      </c>
      <c r="AE24" s="4">
        <f>AVERAGE(AE25:AE27)</f>
        <v>4.7333333333333334</v>
      </c>
      <c r="AF24" s="134" t="s">
        <v>89</v>
      </c>
      <c r="AG24" s="61"/>
      <c r="AH24" s="61"/>
      <c r="AI24" s="61"/>
      <c r="AJ24" s="62"/>
      <c r="AN24" s="204" t="s">
        <v>103</v>
      </c>
      <c r="AO24" s="203" t="s">
        <v>112</v>
      </c>
      <c r="AP24" s="203"/>
      <c r="AQ24" s="203"/>
      <c r="AR24" s="202">
        <f>K19</f>
        <v>2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48</v>
      </c>
      <c r="AE25" s="5">
        <f>AD25/10</f>
        <v>4.8</v>
      </c>
      <c r="AF25" s="38"/>
      <c r="AG25" s="39"/>
      <c r="AH25" s="39"/>
      <c r="AI25" s="39"/>
      <c r="AJ25" s="40"/>
      <c r="AN25" s="204" t="s">
        <v>104</v>
      </c>
      <c r="AO25" s="203" t="s">
        <v>113</v>
      </c>
      <c r="AP25" s="203"/>
      <c r="AQ25" s="203"/>
      <c r="AR25" s="202">
        <f>L19</f>
        <v>1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4.65625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47</v>
      </c>
      <c r="AE26" s="6">
        <f t="shared" ref="AE26:AE27" si="7">AD26/10</f>
        <v>4.7</v>
      </c>
      <c r="AF26" s="46"/>
      <c r="AG26" s="47"/>
      <c r="AH26" s="47"/>
      <c r="AI26" s="47"/>
      <c r="AJ26" s="48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47</v>
      </c>
      <c r="AE27" s="8">
        <f t="shared" si="7"/>
        <v>4.7</v>
      </c>
      <c r="AF27" s="68"/>
      <c r="AG27" s="69"/>
      <c r="AH27" s="69"/>
      <c r="AI27" s="69"/>
      <c r="AJ27" s="7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92" t="s">
        <v>64</v>
      </c>
      <c r="U28" s="193"/>
      <c r="V28" s="193"/>
      <c r="W28" s="193"/>
      <c r="X28" s="193"/>
      <c r="Y28" s="193"/>
      <c r="Z28" s="193"/>
      <c r="AA28" s="193"/>
      <c r="AB28" s="193"/>
      <c r="AC28" s="194"/>
      <c r="AD28" s="1">
        <f>AD9+AD14+AD20+AD24</f>
        <v>695</v>
      </c>
      <c r="AE28" s="2">
        <f>AVERAGE(AE9,AE14,AE20,AE24)</f>
        <v>4.65625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25" zoomScale="120" zoomScaleNormal="120" workbookViewId="0">
      <selection activeCell="AS39" sqref="AS39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75</v>
      </c>
      <c r="E4" s="179"/>
      <c r="F4" s="179"/>
      <c r="H4" s="13"/>
      <c r="T4" s="178" t="s">
        <v>4</v>
      </c>
      <c r="U4" s="178"/>
      <c r="V4" s="105" t="str">
        <f>D4</f>
        <v>ขั้นไดใหญ่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1</v>
      </c>
      <c r="F9" s="85">
        <v>0</v>
      </c>
      <c r="G9" s="85">
        <v>0</v>
      </c>
      <c r="H9" s="86">
        <v>0</v>
      </c>
      <c r="I9" s="84">
        <v>0</v>
      </c>
      <c r="J9" s="85">
        <v>0</v>
      </c>
      <c r="K9" s="85">
        <v>0</v>
      </c>
      <c r="L9" s="85">
        <v>1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176</v>
      </c>
      <c r="AE9" s="3">
        <f>AVERAGE(AE10:AE13)</f>
        <v>4.4000000000000004</v>
      </c>
      <c r="AF9" s="133"/>
      <c r="AG9" s="132" t="s">
        <v>89</v>
      </c>
      <c r="AH9" s="114"/>
      <c r="AI9" s="114"/>
      <c r="AJ9" s="115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1</v>
      </c>
      <c r="H10" s="101">
        <v>0</v>
      </c>
      <c r="I10" s="88">
        <v>0</v>
      </c>
      <c r="J10" s="89">
        <v>0</v>
      </c>
      <c r="K10" s="89">
        <v>1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44</v>
      </c>
      <c r="AE10" s="5">
        <f>AD10/10</f>
        <v>4.4000000000000004</v>
      </c>
      <c r="AF10" s="116"/>
      <c r="AG10" s="117"/>
      <c r="AH10" s="117"/>
      <c r="AI10" s="117"/>
      <c r="AJ10" s="118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1</v>
      </c>
      <c r="G11" s="89">
        <v>0</v>
      </c>
      <c r="H11" s="101">
        <v>0</v>
      </c>
      <c r="I11" s="88">
        <v>0</v>
      </c>
      <c r="J11" s="89">
        <v>1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44</v>
      </c>
      <c r="AE11" s="5">
        <f t="shared" ref="AE11:AE13" si="1">AD11/10</f>
        <v>4.4000000000000004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1</v>
      </c>
      <c r="F12" s="89">
        <v>0</v>
      </c>
      <c r="G12" s="89">
        <v>0</v>
      </c>
      <c r="H12" s="101">
        <v>0</v>
      </c>
      <c r="I12" s="88">
        <v>0</v>
      </c>
      <c r="J12" s="89">
        <v>0</v>
      </c>
      <c r="K12" s="89">
        <v>1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44</v>
      </c>
      <c r="AE12" s="5">
        <f t="shared" si="1"/>
        <v>4.4000000000000004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0</v>
      </c>
      <c r="H13" s="101">
        <v>1</v>
      </c>
      <c r="I13" s="88">
        <v>0</v>
      </c>
      <c r="J13" s="89">
        <v>0</v>
      </c>
      <c r="K13" s="89">
        <v>1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44</v>
      </c>
      <c r="AE13" s="5">
        <f t="shared" si="1"/>
        <v>4.4000000000000004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4.4000000000000004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1</v>
      </c>
      <c r="G14" s="89">
        <v>0</v>
      </c>
      <c r="H14" s="101">
        <v>0</v>
      </c>
      <c r="I14" s="88">
        <v>0</v>
      </c>
      <c r="J14" s="89">
        <v>0</v>
      </c>
      <c r="K14" s="89">
        <v>1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223</v>
      </c>
      <c r="AE14" s="3">
        <f>AVERAGE(AE15:AE19)</f>
        <v>4.46</v>
      </c>
      <c r="AF14" s="112"/>
      <c r="AG14" s="132" t="s">
        <v>89</v>
      </c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1</v>
      </c>
      <c r="G15" s="89">
        <v>0</v>
      </c>
      <c r="H15" s="101">
        <v>0</v>
      </c>
      <c r="I15" s="88">
        <v>0</v>
      </c>
      <c r="J15" s="89">
        <v>1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43</v>
      </c>
      <c r="AE15" s="5">
        <f>AD15/10</f>
        <v>4.3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1</v>
      </c>
      <c r="G16" s="89">
        <v>0</v>
      </c>
      <c r="H16" s="101">
        <v>0</v>
      </c>
      <c r="I16" s="88">
        <v>0</v>
      </c>
      <c r="J16" s="89">
        <v>0</v>
      </c>
      <c r="K16" s="89">
        <v>0</v>
      </c>
      <c r="L16" s="89">
        <v>1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45</v>
      </c>
      <c r="AE16" s="6">
        <f t="shared" ref="AE16:AE19" si="2">AD16/10</f>
        <v>4.5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4.46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1</v>
      </c>
      <c r="F17" s="89">
        <v>0</v>
      </c>
      <c r="G17" s="89">
        <v>0</v>
      </c>
      <c r="H17" s="101">
        <v>0</v>
      </c>
      <c r="I17" s="88">
        <v>0</v>
      </c>
      <c r="J17" s="89">
        <v>0</v>
      </c>
      <c r="K17" s="89">
        <v>0</v>
      </c>
      <c r="L17" s="89">
        <v>0</v>
      </c>
      <c r="M17" s="90">
        <v>1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45</v>
      </c>
      <c r="AE17" s="6">
        <f t="shared" si="2"/>
        <v>4.5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4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1</v>
      </c>
      <c r="F18" s="89">
        <v>0</v>
      </c>
      <c r="G18" s="89">
        <v>0</v>
      </c>
      <c r="H18" s="101">
        <v>0</v>
      </c>
      <c r="I18" s="88">
        <v>0</v>
      </c>
      <c r="J18" s="89">
        <v>1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45</v>
      </c>
      <c r="AE18" s="6">
        <f t="shared" si="2"/>
        <v>4.5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4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4</v>
      </c>
      <c r="F19" s="100">
        <f t="shared" si="3"/>
        <v>4</v>
      </c>
      <c r="G19" s="100">
        <f t="shared" si="3"/>
        <v>1</v>
      </c>
      <c r="H19" s="97">
        <f t="shared" si="3"/>
        <v>1</v>
      </c>
      <c r="I19" s="99">
        <f>SUM(I9:I18)</f>
        <v>0</v>
      </c>
      <c r="J19" s="100">
        <f t="shared" ref="J19:O19" si="4">SUM(J9:J18)</f>
        <v>3</v>
      </c>
      <c r="K19" s="100">
        <f t="shared" si="4"/>
        <v>4</v>
      </c>
      <c r="L19" s="100">
        <f t="shared" si="4"/>
        <v>2</v>
      </c>
      <c r="M19" s="97">
        <f t="shared" si="4"/>
        <v>1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45</v>
      </c>
      <c r="AE19" s="6">
        <f t="shared" si="2"/>
        <v>4.5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1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4.5666666666666664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137</v>
      </c>
      <c r="AE20" s="4">
        <f>AVERAGE(AE21:AE23)</f>
        <v>4.5666666666666664</v>
      </c>
      <c r="AF20" s="132" t="s">
        <v>89</v>
      </c>
      <c r="AG20" s="114"/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1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46</v>
      </c>
      <c r="AE21" s="5">
        <f>AD21/10</f>
        <v>4.5999999999999996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45</v>
      </c>
      <c r="AE22" s="6">
        <f t="shared" ref="AE22:AE23" si="6">AD22/10</f>
        <v>4.5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0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4.5999999999999996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46</v>
      </c>
      <c r="AE23" s="7">
        <f t="shared" si="6"/>
        <v>4.5999999999999996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3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มากที่สุด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138</v>
      </c>
      <c r="AE24" s="4">
        <f>AVERAGE(AE25:AE27)</f>
        <v>4.5999999999999996</v>
      </c>
      <c r="AF24" s="132" t="s">
        <v>89</v>
      </c>
      <c r="AG24" s="126"/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4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46</v>
      </c>
      <c r="AE25" s="5">
        <f>AD25/10</f>
        <v>4.5999999999999996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2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4.5066666666666659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46</v>
      </c>
      <c r="AE26" s="6">
        <f t="shared" ref="AE26:AE27" si="7">AD26/10</f>
        <v>4.5999999999999996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1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46</v>
      </c>
      <c r="AE27" s="8">
        <f t="shared" si="7"/>
        <v>4.5999999999999996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674</v>
      </c>
      <c r="AE28" s="2">
        <f>AVERAGE(AE9,AE14,AE20,AE24)</f>
        <v>4.5066666666666659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32"/>
  <sheetViews>
    <sheetView showGridLines="0" topLeftCell="AC22" zoomScale="120" zoomScaleNormal="120" workbookViewId="0">
      <selection activeCell="AT37" sqref="AT37"/>
    </sheetView>
  </sheetViews>
  <sheetFormatPr defaultRowHeight="19.5" x14ac:dyDescent="0.3"/>
  <cols>
    <col min="1" max="1" width="4.875" style="12" bestFit="1" customWidth="1"/>
    <col min="2" max="4" width="5.625" style="12" customWidth="1"/>
    <col min="5" max="8" width="6.125" style="12" customWidth="1"/>
    <col min="9" max="18" width="5.625" style="12" customWidth="1"/>
    <col min="19" max="19" width="0.875" style="12" customWidth="1"/>
    <col min="20" max="20" width="7.25" style="12" customWidth="1"/>
    <col min="21" max="36" width="6.125" style="12" customWidth="1"/>
    <col min="37" max="37" width="1" style="12" customWidth="1"/>
    <col min="38" max="44" width="6.125" style="12" customWidth="1"/>
    <col min="45" max="16384" width="9" style="12"/>
  </cols>
  <sheetData>
    <row r="1" spans="1:51" s="9" customFormat="1" x14ac:dyDescent="0.3">
      <c r="B1" s="177" t="s">
        <v>2</v>
      </c>
      <c r="C1" s="177"/>
      <c r="D1" s="177"/>
      <c r="E1" s="177"/>
      <c r="F1" s="177"/>
      <c r="G1" s="177"/>
      <c r="T1" s="177" t="s">
        <v>2</v>
      </c>
      <c r="U1" s="177"/>
      <c r="V1" s="177"/>
      <c r="W1" s="177"/>
      <c r="X1" s="177"/>
      <c r="Y1" s="177"/>
    </row>
    <row r="2" spans="1:51" s="9" customFormat="1" x14ac:dyDescent="0.3">
      <c r="B2" s="10" t="s">
        <v>24</v>
      </c>
      <c r="C2" s="10"/>
      <c r="D2" s="10"/>
      <c r="E2" s="10"/>
      <c r="F2" s="10"/>
      <c r="G2" s="10"/>
      <c r="T2" s="9" t="s">
        <v>25</v>
      </c>
    </row>
    <row r="3" spans="1:51" x14ac:dyDescent="0.3">
      <c r="B3" s="11" t="s">
        <v>3</v>
      </c>
      <c r="C3" s="11"/>
      <c r="D3" s="11"/>
      <c r="E3" s="11"/>
      <c r="F3" s="11"/>
      <c r="G3" s="11"/>
      <c r="T3" s="11" t="s">
        <v>3</v>
      </c>
    </row>
    <row r="4" spans="1:51" s="9" customFormat="1" x14ac:dyDescent="0.3">
      <c r="B4" s="178" t="s">
        <v>4</v>
      </c>
      <c r="C4" s="178"/>
      <c r="D4" s="179" t="s">
        <v>76</v>
      </c>
      <c r="E4" s="179"/>
      <c r="F4" s="179"/>
      <c r="H4" s="13"/>
      <c r="T4" s="178" t="s">
        <v>4</v>
      </c>
      <c r="U4" s="178"/>
      <c r="V4" s="105" t="str">
        <f>D4</f>
        <v>ทุ่งแต้</v>
      </c>
    </row>
    <row r="5" spans="1:51" ht="9" customHeight="1" thickBot="1" x14ac:dyDescent="0.35"/>
    <row r="6" spans="1:51" ht="21.75" customHeight="1" thickBot="1" x14ac:dyDescent="0.4">
      <c r="A6" s="180" t="s">
        <v>65</v>
      </c>
      <c r="B6" s="162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"/>
      <c r="T6" s="180" t="s">
        <v>26</v>
      </c>
      <c r="U6" s="183" t="s">
        <v>27</v>
      </c>
      <c r="V6" s="184"/>
      <c r="W6" s="184"/>
      <c r="X6" s="184"/>
      <c r="Y6" s="184"/>
      <c r="Z6" s="184"/>
      <c r="AA6" s="184"/>
      <c r="AB6" s="184"/>
      <c r="AC6" s="185"/>
      <c r="AD6" s="168" t="s">
        <v>39</v>
      </c>
      <c r="AE6" s="168" t="s">
        <v>40</v>
      </c>
      <c r="AF6" s="170" t="s">
        <v>28</v>
      </c>
      <c r="AG6" s="171"/>
      <c r="AH6" s="171"/>
      <c r="AI6" s="171"/>
      <c r="AJ6" s="172"/>
      <c r="AL6" s="9"/>
      <c r="AM6" s="9"/>
      <c r="AN6" s="200" t="s">
        <v>90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30.75" customHeight="1" x14ac:dyDescent="0.3">
      <c r="A7" s="181"/>
      <c r="B7" s="173" t="s">
        <v>7</v>
      </c>
      <c r="C7" s="174"/>
      <c r="D7" s="175"/>
      <c r="E7" s="173" t="s">
        <v>66</v>
      </c>
      <c r="F7" s="174"/>
      <c r="G7" s="174"/>
      <c r="H7" s="175"/>
      <c r="I7" s="173" t="s">
        <v>12</v>
      </c>
      <c r="J7" s="174"/>
      <c r="K7" s="174"/>
      <c r="L7" s="174"/>
      <c r="M7" s="175"/>
      <c r="N7" s="176" t="s">
        <v>18</v>
      </c>
      <c r="O7" s="174"/>
      <c r="P7" s="174"/>
      <c r="Q7" s="174"/>
      <c r="R7" s="175"/>
      <c r="S7" s="14"/>
      <c r="T7" s="181"/>
      <c r="U7" s="186"/>
      <c r="V7" s="187"/>
      <c r="W7" s="187"/>
      <c r="X7" s="187"/>
      <c r="Y7" s="187"/>
      <c r="Z7" s="187"/>
      <c r="AA7" s="187"/>
      <c r="AB7" s="187"/>
      <c r="AC7" s="188"/>
      <c r="AD7" s="169"/>
      <c r="AE7" s="169"/>
      <c r="AF7" s="15" t="s">
        <v>29</v>
      </c>
      <c r="AG7" s="16" t="s">
        <v>30</v>
      </c>
      <c r="AH7" s="16" t="s">
        <v>31</v>
      </c>
      <c r="AI7" s="16" t="s">
        <v>32</v>
      </c>
      <c r="AJ7" s="17" t="s">
        <v>33</v>
      </c>
      <c r="AN7" s="201" t="s">
        <v>3</v>
      </c>
    </row>
    <row r="8" spans="1:51" ht="48.75" thickBot="1" x14ac:dyDescent="0.35">
      <c r="A8" s="182"/>
      <c r="B8" s="74" t="s">
        <v>6</v>
      </c>
      <c r="C8" s="75" t="s">
        <v>8</v>
      </c>
      <c r="D8" s="94" t="s">
        <v>9</v>
      </c>
      <c r="E8" s="76" t="s">
        <v>11</v>
      </c>
      <c r="F8" s="77" t="s">
        <v>0</v>
      </c>
      <c r="G8" s="77" t="s">
        <v>1</v>
      </c>
      <c r="H8" s="18" t="s">
        <v>10</v>
      </c>
      <c r="I8" s="78" t="s">
        <v>13</v>
      </c>
      <c r="J8" s="79" t="s">
        <v>14</v>
      </c>
      <c r="K8" s="79" t="s">
        <v>15</v>
      </c>
      <c r="L8" s="79" t="s">
        <v>16</v>
      </c>
      <c r="M8" s="80" t="s">
        <v>17</v>
      </c>
      <c r="N8" s="81" t="s">
        <v>19</v>
      </c>
      <c r="O8" s="82" t="s">
        <v>20</v>
      </c>
      <c r="P8" s="82" t="s">
        <v>21</v>
      </c>
      <c r="Q8" s="82" t="s">
        <v>22</v>
      </c>
      <c r="R8" s="83" t="s">
        <v>23</v>
      </c>
      <c r="S8" s="19"/>
      <c r="T8" s="182"/>
      <c r="U8" s="189"/>
      <c r="V8" s="190"/>
      <c r="W8" s="190"/>
      <c r="X8" s="190"/>
      <c r="Y8" s="190"/>
      <c r="Z8" s="190"/>
      <c r="AA8" s="190"/>
      <c r="AB8" s="190"/>
      <c r="AC8" s="191"/>
      <c r="AD8" s="20">
        <v>50</v>
      </c>
      <c r="AE8" s="21">
        <v>5</v>
      </c>
      <c r="AF8" s="22" t="s">
        <v>34</v>
      </c>
      <c r="AG8" s="23" t="s">
        <v>35</v>
      </c>
      <c r="AH8" s="23" t="s">
        <v>36</v>
      </c>
      <c r="AI8" s="23" t="s">
        <v>37</v>
      </c>
      <c r="AJ8" s="24" t="s">
        <v>38</v>
      </c>
      <c r="AN8" s="9" t="s">
        <v>91</v>
      </c>
    </row>
    <row r="9" spans="1:51" ht="20.25" thickBot="1" x14ac:dyDescent="0.35">
      <c r="A9" s="71">
        <v>1</v>
      </c>
      <c r="B9" s="84">
        <v>0</v>
      </c>
      <c r="C9" s="85">
        <v>1</v>
      </c>
      <c r="D9" s="95">
        <f>B9+C9</f>
        <v>1</v>
      </c>
      <c r="E9" s="84">
        <v>0</v>
      </c>
      <c r="F9" s="85">
        <v>1</v>
      </c>
      <c r="G9" s="85">
        <v>0</v>
      </c>
      <c r="H9" s="86">
        <v>0</v>
      </c>
      <c r="I9" s="84">
        <v>1</v>
      </c>
      <c r="J9" s="85">
        <v>0</v>
      </c>
      <c r="K9" s="85">
        <v>0</v>
      </c>
      <c r="L9" s="85">
        <v>0</v>
      </c>
      <c r="M9" s="86">
        <v>0</v>
      </c>
      <c r="N9" s="85">
        <v>1</v>
      </c>
      <c r="O9" s="85">
        <v>0</v>
      </c>
      <c r="P9" s="85">
        <v>0</v>
      </c>
      <c r="Q9" s="85">
        <v>0</v>
      </c>
      <c r="R9" s="86">
        <v>0</v>
      </c>
      <c r="T9" s="25" t="s">
        <v>42</v>
      </c>
      <c r="U9" s="26" t="s">
        <v>41</v>
      </c>
      <c r="V9" s="27"/>
      <c r="W9" s="27"/>
      <c r="X9" s="27"/>
      <c r="Y9" s="27"/>
      <c r="Z9" s="27"/>
      <c r="AA9" s="27"/>
      <c r="AB9" s="27"/>
      <c r="AC9" s="28"/>
      <c r="AD9" s="3">
        <f>AD10+AD11+AD12+AD13</f>
        <v>188</v>
      </c>
      <c r="AE9" s="3">
        <f>AVERAGE(AE10:AE13)</f>
        <v>4.7</v>
      </c>
      <c r="AF9" s="113" t="s">
        <v>89</v>
      </c>
      <c r="AG9" s="114"/>
      <c r="AH9" s="114"/>
      <c r="AI9" s="114"/>
      <c r="AJ9" s="115"/>
      <c r="AN9" s="12" t="s">
        <v>92</v>
      </c>
    </row>
    <row r="10" spans="1:51" x14ac:dyDescent="0.3">
      <c r="A10" s="72">
        <v>2</v>
      </c>
      <c r="B10" s="88"/>
      <c r="C10" s="89">
        <v>1</v>
      </c>
      <c r="D10" s="96">
        <f>B10+C10</f>
        <v>1</v>
      </c>
      <c r="E10" s="88">
        <v>0</v>
      </c>
      <c r="F10" s="89">
        <v>0</v>
      </c>
      <c r="G10" s="89">
        <v>1</v>
      </c>
      <c r="H10" s="101">
        <v>0</v>
      </c>
      <c r="I10" s="88">
        <v>0</v>
      </c>
      <c r="J10" s="89">
        <v>0</v>
      </c>
      <c r="K10" s="89">
        <v>1</v>
      </c>
      <c r="L10" s="89">
        <v>0</v>
      </c>
      <c r="M10" s="90">
        <v>0</v>
      </c>
      <c r="N10" s="89">
        <v>1</v>
      </c>
      <c r="O10" s="89">
        <v>0</v>
      </c>
      <c r="P10" s="89">
        <v>0</v>
      </c>
      <c r="Q10" s="89">
        <v>0</v>
      </c>
      <c r="R10" s="90">
        <v>0</v>
      </c>
      <c r="T10" s="33">
        <v>1</v>
      </c>
      <c r="U10" s="34" t="s">
        <v>46</v>
      </c>
      <c r="V10" s="35"/>
      <c r="W10" s="35"/>
      <c r="X10" s="35"/>
      <c r="Y10" s="35"/>
      <c r="Z10" s="35"/>
      <c r="AA10" s="35"/>
      <c r="AB10" s="35"/>
      <c r="AC10" s="36"/>
      <c r="AD10" s="37">
        <v>50</v>
      </c>
      <c r="AE10" s="5">
        <f>AD10/10</f>
        <v>5</v>
      </c>
      <c r="AF10" s="116"/>
      <c r="AG10" s="117"/>
      <c r="AH10" s="117"/>
      <c r="AI10" s="117"/>
      <c r="AJ10" s="118"/>
    </row>
    <row r="11" spans="1:51" x14ac:dyDescent="0.3">
      <c r="A11" s="72">
        <v>3</v>
      </c>
      <c r="B11" s="88"/>
      <c r="C11" s="89">
        <v>1</v>
      </c>
      <c r="D11" s="96">
        <f t="shared" ref="D11:D18" si="0">B11+C11</f>
        <v>1</v>
      </c>
      <c r="E11" s="88">
        <v>0</v>
      </c>
      <c r="F11" s="89">
        <v>1</v>
      </c>
      <c r="G11" s="89">
        <v>0</v>
      </c>
      <c r="H11" s="101">
        <v>0</v>
      </c>
      <c r="I11" s="88">
        <v>1</v>
      </c>
      <c r="J11" s="89">
        <v>0</v>
      </c>
      <c r="K11" s="89">
        <v>0</v>
      </c>
      <c r="L11" s="89">
        <v>0</v>
      </c>
      <c r="M11" s="90">
        <v>0</v>
      </c>
      <c r="N11" s="89">
        <v>1</v>
      </c>
      <c r="O11" s="89">
        <v>0</v>
      </c>
      <c r="P11" s="89">
        <v>0</v>
      </c>
      <c r="Q11" s="89">
        <v>0</v>
      </c>
      <c r="R11" s="90">
        <v>0</v>
      </c>
      <c r="T11" s="41">
        <v>2</v>
      </c>
      <c r="U11" s="42" t="s">
        <v>47</v>
      </c>
      <c r="V11" s="43"/>
      <c r="W11" s="43"/>
      <c r="X11" s="43"/>
      <c r="Y11" s="43"/>
      <c r="Z11" s="43"/>
      <c r="AA11" s="43"/>
      <c r="AB11" s="43"/>
      <c r="AC11" s="44"/>
      <c r="AD11" s="45">
        <v>41</v>
      </c>
      <c r="AE11" s="5">
        <f t="shared" ref="AE11:AE13" si="1">AD11/10</f>
        <v>4.0999999999999996</v>
      </c>
      <c r="AF11" s="119"/>
      <c r="AG11" s="120"/>
      <c r="AH11" s="120"/>
      <c r="AI11" s="120"/>
      <c r="AJ11" s="121"/>
      <c r="AN11" s="9" t="s">
        <v>93</v>
      </c>
      <c r="AO11" s="9"/>
      <c r="AT11" s="9" t="s">
        <v>119</v>
      </c>
      <c r="AU11" s="9"/>
    </row>
    <row r="12" spans="1:51" x14ac:dyDescent="0.3">
      <c r="A12" s="72">
        <v>4</v>
      </c>
      <c r="B12" s="88"/>
      <c r="C12" s="89">
        <v>1</v>
      </c>
      <c r="D12" s="96">
        <f t="shared" si="0"/>
        <v>1</v>
      </c>
      <c r="E12" s="88">
        <v>0</v>
      </c>
      <c r="F12" s="89">
        <v>0</v>
      </c>
      <c r="G12" s="89">
        <v>1</v>
      </c>
      <c r="H12" s="101">
        <v>0</v>
      </c>
      <c r="I12" s="88">
        <v>0</v>
      </c>
      <c r="J12" s="89">
        <v>0</v>
      </c>
      <c r="K12" s="89">
        <v>1</v>
      </c>
      <c r="L12" s="89">
        <v>0</v>
      </c>
      <c r="M12" s="90">
        <v>0</v>
      </c>
      <c r="N12" s="89">
        <v>1</v>
      </c>
      <c r="O12" s="89">
        <v>0</v>
      </c>
      <c r="P12" s="89">
        <v>0</v>
      </c>
      <c r="Q12" s="89">
        <v>0</v>
      </c>
      <c r="R12" s="90">
        <v>0</v>
      </c>
      <c r="T12" s="41">
        <v>3</v>
      </c>
      <c r="U12" s="42" t="s">
        <v>48</v>
      </c>
      <c r="V12" s="43"/>
      <c r="W12" s="43"/>
      <c r="X12" s="43"/>
      <c r="Y12" s="43"/>
      <c r="Z12" s="43"/>
      <c r="AA12" s="43"/>
      <c r="AB12" s="43"/>
      <c r="AC12" s="44"/>
      <c r="AD12" s="45">
        <v>49</v>
      </c>
      <c r="AE12" s="5">
        <f t="shared" si="1"/>
        <v>4.9000000000000004</v>
      </c>
      <c r="AF12" s="119"/>
      <c r="AG12" s="120"/>
      <c r="AH12" s="120"/>
      <c r="AI12" s="120"/>
      <c r="AJ12" s="121"/>
      <c r="AN12" s="205" t="s">
        <v>94</v>
      </c>
      <c r="AO12" s="203"/>
      <c r="AP12" s="203"/>
      <c r="AQ12" s="203"/>
      <c r="AR12" s="207">
        <f>D19</f>
        <v>10</v>
      </c>
      <c r="AS12" s="9" t="s">
        <v>95</v>
      </c>
      <c r="AT12" s="205" t="s">
        <v>120</v>
      </c>
      <c r="AU12" s="203"/>
      <c r="AV12" s="203"/>
      <c r="AW12" s="203"/>
      <c r="AX12" s="202"/>
    </row>
    <row r="13" spans="1:51" ht="20.25" thickBot="1" x14ac:dyDescent="0.35">
      <c r="A13" s="72">
        <v>5</v>
      </c>
      <c r="B13" s="88"/>
      <c r="C13" s="89">
        <v>1</v>
      </c>
      <c r="D13" s="96">
        <f t="shared" si="0"/>
        <v>1</v>
      </c>
      <c r="E13" s="88">
        <v>0</v>
      </c>
      <c r="F13" s="89">
        <v>0</v>
      </c>
      <c r="G13" s="89">
        <v>0</v>
      </c>
      <c r="H13" s="101">
        <v>1</v>
      </c>
      <c r="I13" s="88">
        <v>1</v>
      </c>
      <c r="J13" s="89">
        <v>0</v>
      </c>
      <c r="K13" s="89">
        <v>0</v>
      </c>
      <c r="L13" s="89">
        <v>0</v>
      </c>
      <c r="M13" s="90">
        <v>0</v>
      </c>
      <c r="N13" s="89">
        <v>1</v>
      </c>
      <c r="O13" s="89">
        <v>0</v>
      </c>
      <c r="P13" s="89">
        <v>0</v>
      </c>
      <c r="Q13" s="89">
        <v>0</v>
      </c>
      <c r="R13" s="90">
        <v>0</v>
      </c>
      <c r="T13" s="49">
        <v>4</v>
      </c>
      <c r="U13" s="50" t="s">
        <v>49</v>
      </c>
      <c r="V13" s="51"/>
      <c r="W13" s="51"/>
      <c r="X13" s="51"/>
      <c r="Y13" s="51"/>
      <c r="Z13" s="51"/>
      <c r="AA13" s="51"/>
      <c r="AB13" s="51"/>
      <c r="AC13" s="52"/>
      <c r="AD13" s="53">
        <v>48</v>
      </c>
      <c r="AE13" s="5">
        <f t="shared" si="1"/>
        <v>4.8</v>
      </c>
      <c r="AF13" s="122"/>
      <c r="AG13" s="123"/>
      <c r="AH13" s="123"/>
      <c r="AI13" s="123"/>
      <c r="AJ13" s="124"/>
      <c r="AN13" s="206">
        <v>1.1000000000000001</v>
      </c>
      <c r="AO13" s="205" t="s">
        <v>98</v>
      </c>
      <c r="AP13" s="205"/>
      <c r="AQ13" s="203"/>
      <c r="AT13" s="206">
        <v>1.1000000000000001</v>
      </c>
      <c r="AU13" s="205" t="s">
        <v>121</v>
      </c>
      <c r="AV13" s="205"/>
      <c r="AW13" s="208">
        <f>AE9</f>
        <v>4.7</v>
      </c>
    </row>
    <row r="14" spans="1:51" ht="20.25" thickBot="1" x14ac:dyDescent="0.35">
      <c r="A14" s="72">
        <v>6</v>
      </c>
      <c r="B14" s="88"/>
      <c r="C14" s="89">
        <v>1</v>
      </c>
      <c r="D14" s="96">
        <f t="shared" si="0"/>
        <v>1</v>
      </c>
      <c r="E14" s="88">
        <v>0</v>
      </c>
      <c r="F14" s="89">
        <v>0</v>
      </c>
      <c r="G14" s="89">
        <v>1</v>
      </c>
      <c r="H14" s="101">
        <v>0</v>
      </c>
      <c r="I14" s="88">
        <v>1</v>
      </c>
      <c r="J14" s="89">
        <v>0</v>
      </c>
      <c r="K14" s="89">
        <v>0</v>
      </c>
      <c r="L14" s="89">
        <v>0</v>
      </c>
      <c r="M14" s="90">
        <v>0</v>
      </c>
      <c r="N14" s="89">
        <v>1</v>
      </c>
      <c r="O14" s="89">
        <v>0</v>
      </c>
      <c r="P14" s="89">
        <v>0</v>
      </c>
      <c r="Q14" s="89">
        <v>0</v>
      </c>
      <c r="R14" s="90">
        <v>0</v>
      </c>
      <c r="T14" s="25" t="s">
        <v>44</v>
      </c>
      <c r="U14" s="26" t="s">
        <v>61</v>
      </c>
      <c r="V14" s="27"/>
      <c r="W14" s="27"/>
      <c r="X14" s="27"/>
      <c r="Y14" s="27"/>
      <c r="Z14" s="27"/>
      <c r="AA14" s="27"/>
      <c r="AB14" s="27"/>
      <c r="AC14" s="28"/>
      <c r="AD14" s="3">
        <f>AD15+AD16+AD17+AD18+AD19</f>
        <v>225</v>
      </c>
      <c r="AE14" s="3">
        <f>AVERAGE(AE15:AE19)</f>
        <v>4.5</v>
      </c>
      <c r="AF14" s="113" t="s">
        <v>89</v>
      </c>
      <c r="AG14" s="114"/>
      <c r="AH14" s="114"/>
      <c r="AI14" s="114"/>
      <c r="AJ14" s="115"/>
      <c r="AN14" s="204" t="s">
        <v>99</v>
      </c>
      <c r="AO14" s="203" t="s">
        <v>96</v>
      </c>
      <c r="AP14" s="203"/>
      <c r="AQ14" s="203"/>
      <c r="AR14" s="202">
        <f>B19</f>
        <v>0</v>
      </c>
      <c r="AS14" s="12" t="s">
        <v>95</v>
      </c>
      <c r="AT14" s="206" t="s">
        <v>102</v>
      </c>
      <c r="AU14" s="205" t="s">
        <v>122</v>
      </c>
      <c r="AV14" s="203"/>
      <c r="AW14" s="211" t="str">
        <f>IF(AW13&gt;4.49,"มากที่สุด",IF(AW13&gt;3.49,"มาก",IF(AW13&gt;2.49,"ปานกลาง",IF(AW13&gt;1.49,"น้อย",IF(AW13&gt;0,"น้อยที่สุด")))))</f>
        <v>มากที่สุด</v>
      </c>
    </row>
    <row r="15" spans="1:51" x14ac:dyDescent="0.3">
      <c r="A15" s="72">
        <v>7</v>
      </c>
      <c r="B15" s="88"/>
      <c r="C15" s="89">
        <v>1</v>
      </c>
      <c r="D15" s="96">
        <f t="shared" si="0"/>
        <v>1</v>
      </c>
      <c r="E15" s="88">
        <v>0</v>
      </c>
      <c r="F15" s="89">
        <v>0</v>
      </c>
      <c r="G15" s="89">
        <v>1</v>
      </c>
      <c r="H15" s="101">
        <v>0</v>
      </c>
      <c r="I15" s="88">
        <v>1</v>
      </c>
      <c r="J15" s="89">
        <v>0</v>
      </c>
      <c r="K15" s="89">
        <v>0</v>
      </c>
      <c r="L15" s="89">
        <v>0</v>
      </c>
      <c r="M15" s="90">
        <v>0</v>
      </c>
      <c r="N15" s="89">
        <v>1</v>
      </c>
      <c r="O15" s="89">
        <v>0</v>
      </c>
      <c r="P15" s="89">
        <v>0</v>
      </c>
      <c r="Q15" s="89">
        <v>0</v>
      </c>
      <c r="R15" s="90">
        <v>0</v>
      </c>
      <c r="T15" s="33">
        <v>5</v>
      </c>
      <c r="U15" s="57" t="s">
        <v>50</v>
      </c>
      <c r="V15" s="35"/>
      <c r="W15" s="35"/>
      <c r="X15" s="35"/>
      <c r="Y15" s="35"/>
      <c r="Z15" s="35"/>
      <c r="AA15" s="35"/>
      <c r="AB15" s="35"/>
      <c r="AC15" s="36"/>
      <c r="AD15" s="37">
        <v>43</v>
      </c>
      <c r="AE15" s="5">
        <f>AD15/10</f>
        <v>4.3</v>
      </c>
      <c r="AF15" s="116"/>
      <c r="AG15" s="117"/>
      <c r="AH15" s="117"/>
      <c r="AI15" s="117"/>
      <c r="AJ15" s="118"/>
      <c r="AN15" s="204" t="s">
        <v>100</v>
      </c>
      <c r="AO15" s="203" t="s">
        <v>97</v>
      </c>
      <c r="AP15" s="203"/>
      <c r="AQ15" s="203"/>
      <c r="AR15" s="202">
        <f>C19</f>
        <v>10</v>
      </c>
      <c r="AS15" s="12" t="s">
        <v>95</v>
      </c>
      <c r="AT15" s="205" t="s">
        <v>123</v>
      </c>
      <c r="AU15" s="203"/>
      <c r="AV15" s="203"/>
      <c r="AW15" s="203"/>
    </row>
    <row r="16" spans="1:51" x14ac:dyDescent="0.3">
      <c r="A16" s="72">
        <v>8</v>
      </c>
      <c r="B16" s="88"/>
      <c r="C16" s="89">
        <v>1</v>
      </c>
      <c r="D16" s="96">
        <f t="shared" si="0"/>
        <v>1</v>
      </c>
      <c r="E16" s="88">
        <v>0</v>
      </c>
      <c r="F16" s="89">
        <v>0</v>
      </c>
      <c r="G16" s="89">
        <v>1</v>
      </c>
      <c r="H16" s="101">
        <v>0</v>
      </c>
      <c r="I16" s="88">
        <v>1</v>
      </c>
      <c r="J16" s="89">
        <v>0</v>
      </c>
      <c r="K16" s="89">
        <v>0</v>
      </c>
      <c r="L16" s="89">
        <v>0</v>
      </c>
      <c r="M16" s="90">
        <v>0</v>
      </c>
      <c r="N16" s="89">
        <v>1</v>
      </c>
      <c r="O16" s="89">
        <v>0</v>
      </c>
      <c r="P16" s="89">
        <v>0</v>
      </c>
      <c r="Q16" s="89">
        <v>0</v>
      </c>
      <c r="R16" s="90">
        <v>0</v>
      </c>
      <c r="T16" s="41">
        <v>6</v>
      </c>
      <c r="U16" s="58" t="s">
        <v>51</v>
      </c>
      <c r="V16" s="43"/>
      <c r="W16" s="43"/>
      <c r="X16" s="43"/>
      <c r="Y16" s="43"/>
      <c r="Z16" s="43"/>
      <c r="AA16" s="43"/>
      <c r="AB16" s="43"/>
      <c r="AC16" s="44"/>
      <c r="AD16" s="45">
        <v>46</v>
      </c>
      <c r="AE16" s="6">
        <f t="shared" ref="AE16:AE19" si="2">AD16/10</f>
        <v>4.5999999999999996</v>
      </c>
      <c r="AF16" s="119"/>
      <c r="AG16" s="120"/>
      <c r="AH16" s="120"/>
      <c r="AI16" s="120"/>
      <c r="AJ16" s="121"/>
      <c r="AN16" s="206" t="s">
        <v>102</v>
      </c>
      <c r="AO16" s="205" t="s">
        <v>101</v>
      </c>
      <c r="AP16" s="203"/>
      <c r="AQ16" s="203"/>
      <c r="AT16" s="206">
        <v>1.1000000000000001</v>
      </c>
      <c r="AU16" s="205" t="s">
        <v>121</v>
      </c>
      <c r="AV16" s="205"/>
      <c r="AW16" s="209">
        <f>AE14</f>
        <v>4.5</v>
      </c>
    </row>
    <row r="17" spans="1:49" x14ac:dyDescent="0.3">
      <c r="A17" s="72">
        <v>9</v>
      </c>
      <c r="B17" s="88"/>
      <c r="C17" s="89">
        <v>1</v>
      </c>
      <c r="D17" s="96">
        <f t="shared" si="0"/>
        <v>1</v>
      </c>
      <c r="E17" s="88">
        <v>0</v>
      </c>
      <c r="F17" s="89">
        <v>0</v>
      </c>
      <c r="G17" s="89">
        <v>1</v>
      </c>
      <c r="H17" s="101">
        <v>0</v>
      </c>
      <c r="I17" s="88">
        <v>1</v>
      </c>
      <c r="J17" s="89">
        <v>0</v>
      </c>
      <c r="K17" s="89">
        <v>0</v>
      </c>
      <c r="L17" s="89">
        <v>0</v>
      </c>
      <c r="M17" s="90">
        <v>0</v>
      </c>
      <c r="N17" s="89">
        <v>1</v>
      </c>
      <c r="O17" s="89">
        <v>0</v>
      </c>
      <c r="P17" s="89">
        <v>0</v>
      </c>
      <c r="Q17" s="89">
        <v>0</v>
      </c>
      <c r="R17" s="90">
        <v>0</v>
      </c>
      <c r="T17" s="41">
        <v>7</v>
      </c>
      <c r="U17" s="58" t="s">
        <v>52</v>
      </c>
      <c r="V17" s="43"/>
      <c r="W17" s="43"/>
      <c r="X17" s="43"/>
      <c r="Y17" s="43"/>
      <c r="Z17" s="43"/>
      <c r="AA17" s="43"/>
      <c r="AB17" s="43"/>
      <c r="AC17" s="44"/>
      <c r="AD17" s="45">
        <v>45</v>
      </c>
      <c r="AE17" s="6">
        <f t="shared" si="2"/>
        <v>4.5</v>
      </c>
      <c r="AF17" s="119"/>
      <c r="AG17" s="120"/>
      <c r="AH17" s="120"/>
      <c r="AI17" s="120"/>
      <c r="AJ17" s="121"/>
      <c r="AN17" s="204" t="s">
        <v>99</v>
      </c>
      <c r="AO17" s="203" t="s">
        <v>105</v>
      </c>
      <c r="AP17" s="203"/>
      <c r="AQ17" s="203"/>
      <c r="AR17" s="202">
        <f>E19</f>
        <v>0</v>
      </c>
      <c r="AS17" s="12" t="s">
        <v>95</v>
      </c>
      <c r="AT17" s="206" t="s">
        <v>102</v>
      </c>
      <c r="AU17" s="205" t="s">
        <v>122</v>
      </c>
      <c r="AV17" s="203"/>
      <c r="AW17" s="210" t="str">
        <f>IF(AW16&gt;4.49,"มากที่สุด",IF(AW16&gt;3.49,"มาก",IF(AW16&gt;2.49,"ปานกลาง",IF(AW16&gt;1.49,"น้อย",IF(AW16&gt;0,"น้อยที่สุด")))))</f>
        <v>มากที่สุด</v>
      </c>
    </row>
    <row r="18" spans="1:49" ht="20.25" thickBot="1" x14ac:dyDescent="0.35">
      <c r="A18" s="73">
        <v>10</v>
      </c>
      <c r="B18" s="92"/>
      <c r="C18" s="93">
        <v>1</v>
      </c>
      <c r="D18" s="96">
        <f t="shared" si="0"/>
        <v>1</v>
      </c>
      <c r="E18" s="92">
        <v>0</v>
      </c>
      <c r="F18" s="89">
        <v>0</v>
      </c>
      <c r="G18" s="89">
        <v>1</v>
      </c>
      <c r="H18" s="101">
        <v>0</v>
      </c>
      <c r="I18" s="88">
        <v>1</v>
      </c>
      <c r="J18" s="89">
        <v>0</v>
      </c>
      <c r="K18" s="89">
        <v>0</v>
      </c>
      <c r="L18" s="89">
        <v>0</v>
      </c>
      <c r="M18" s="90">
        <v>0</v>
      </c>
      <c r="N18" s="93">
        <v>1</v>
      </c>
      <c r="O18" s="89">
        <v>0</v>
      </c>
      <c r="P18" s="89">
        <v>0</v>
      </c>
      <c r="Q18" s="89">
        <v>0</v>
      </c>
      <c r="R18" s="90">
        <v>0</v>
      </c>
      <c r="T18" s="41">
        <v>8</v>
      </c>
      <c r="U18" s="58" t="s">
        <v>53</v>
      </c>
      <c r="V18" s="43"/>
      <c r="W18" s="43"/>
      <c r="X18" s="43"/>
      <c r="Y18" s="43"/>
      <c r="Z18" s="43"/>
      <c r="AA18" s="43"/>
      <c r="AB18" s="43"/>
      <c r="AC18" s="44"/>
      <c r="AD18" s="45">
        <v>45</v>
      </c>
      <c r="AE18" s="6">
        <f t="shared" si="2"/>
        <v>4.5</v>
      </c>
      <c r="AF18" s="119"/>
      <c r="AG18" s="120"/>
      <c r="AH18" s="120"/>
      <c r="AI18" s="120"/>
      <c r="AJ18" s="121"/>
      <c r="AN18" s="204" t="s">
        <v>100</v>
      </c>
      <c r="AO18" s="203" t="s">
        <v>106</v>
      </c>
      <c r="AP18" s="203"/>
      <c r="AQ18" s="203"/>
      <c r="AR18" s="202">
        <f>F19</f>
        <v>2</v>
      </c>
      <c r="AS18" s="12" t="s">
        <v>95</v>
      </c>
      <c r="AT18" s="205" t="s">
        <v>124</v>
      </c>
      <c r="AU18" s="203"/>
      <c r="AV18" s="203"/>
    </row>
    <row r="19" spans="1:49" ht="20.25" thickBot="1" x14ac:dyDescent="0.35">
      <c r="A19" s="98" t="s">
        <v>9</v>
      </c>
      <c r="B19" s="99">
        <f>SUM(B9:B18)</f>
        <v>0</v>
      </c>
      <c r="C19" s="100">
        <f t="shared" ref="C19:H19" si="3">SUM(C9:C18)</f>
        <v>10</v>
      </c>
      <c r="D19" s="97">
        <f t="shared" si="3"/>
        <v>10</v>
      </c>
      <c r="E19" s="99">
        <f t="shared" si="3"/>
        <v>0</v>
      </c>
      <c r="F19" s="100">
        <f t="shared" si="3"/>
        <v>2</v>
      </c>
      <c r="G19" s="100">
        <f t="shared" si="3"/>
        <v>7</v>
      </c>
      <c r="H19" s="97">
        <f t="shared" si="3"/>
        <v>1</v>
      </c>
      <c r="I19" s="99">
        <f>SUM(I9:I18)</f>
        <v>8</v>
      </c>
      <c r="J19" s="100">
        <f t="shared" ref="J19:O19" si="4">SUM(J9:J18)</f>
        <v>0</v>
      </c>
      <c r="K19" s="100">
        <f t="shared" si="4"/>
        <v>2</v>
      </c>
      <c r="L19" s="100">
        <f t="shared" si="4"/>
        <v>0</v>
      </c>
      <c r="M19" s="97">
        <f t="shared" si="4"/>
        <v>0</v>
      </c>
      <c r="N19" s="99">
        <f t="shared" si="4"/>
        <v>10</v>
      </c>
      <c r="O19" s="100">
        <f t="shared" si="4"/>
        <v>0</v>
      </c>
      <c r="P19" s="100">
        <f>SUM(P9:P18)</f>
        <v>0</v>
      </c>
      <c r="Q19" s="100">
        <f t="shared" ref="Q19:R19" si="5">SUM(Q9:Q18)</f>
        <v>0</v>
      </c>
      <c r="R19" s="97">
        <f t="shared" si="5"/>
        <v>0</v>
      </c>
      <c r="T19" s="49">
        <v>9</v>
      </c>
      <c r="U19" s="59" t="s">
        <v>54</v>
      </c>
      <c r="V19" s="51"/>
      <c r="W19" s="51"/>
      <c r="X19" s="51"/>
      <c r="Y19" s="51"/>
      <c r="Z19" s="51"/>
      <c r="AA19" s="51"/>
      <c r="AB19" s="51"/>
      <c r="AC19" s="52"/>
      <c r="AD19" s="53">
        <v>46</v>
      </c>
      <c r="AE19" s="6">
        <f t="shared" si="2"/>
        <v>4.5999999999999996</v>
      </c>
      <c r="AF19" s="122"/>
      <c r="AG19" s="123"/>
      <c r="AH19" s="123"/>
      <c r="AI19" s="123"/>
      <c r="AJ19" s="124"/>
      <c r="AN19" s="204" t="s">
        <v>103</v>
      </c>
      <c r="AO19" s="203" t="s">
        <v>107</v>
      </c>
      <c r="AP19" s="203"/>
      <c r="AQ19" s="203"/>
      <c r="AR19" s="202">
        <f>G19</f>
        <v>7</v>
      </c>
      <c r="AS19" s="12" t="s">
        <v>95</v>
      </c>
      <c r="AT19" s="206">
        <v>1.1000000000000001</v>
      </c>
      <c r="AU19" s="205" t="s">
        <v>121</v>
      </c>
      <c r="AV19" s="205"/>
      <c r="AW19" s="208">
        <f>AE20</f>
        <v>4.5</v>
      </c>
    </row>
    <row r="20" spans="1:49" ht="20.25" thickBot="1" x14ac:dyDescent="0.35">
      <c r="E20" s="198">
        <f>SUM(E19:H19)</f>
        <v>10</v>
      </c>
      <c r="F20" s="163"/>
      <c r="G20" s="163"/>
      <c r="H20" s="164"/>
      <c r="I20" s="198">
        <f>SUM(I19:M19)</f>
        <v>10</v>
      </c>
      <c r="J20" s="163"/>
      <c r="K20" s="163"/>
      <c r="L20" s="163"/>
      <c r="M20" s="164"/>
      <c r="N20" s="198">
        <f>SUM(N19:R19)</f>
        <v>10</v>
      </c>
      <c r="O20" s="163"/>
      <c r="P20" s="163"/>
      <c r="Q20" s="163"/>
      <c r="R20" s="164"/>
      <c r="T20" s="25" t="s">
        <v>45</v>
      </c>
      <c r="U20" s="26" t="s">
        <v>62</v>
      </c>
      <c r="V20" s="27"/>
      <c r="W20" s="27"/>
      <c r="X20" s="27"/>
      <c r="Y20" s="27"/>
      <c r="Z20" s="27"/>
      <c r="AA20" s="27"/>
      <c r="AB20" s="27"/>
      <c r="AC20" s="28"/>
      <c r="AD20" s="3">
        <f>AD21+AD22+AD23</f>
        <v>135</v>
      </c>
      <c r="AE20" s="4">
        <f>AVERAGE(AE21:AE23)</f>
        <v>4.5</v>
      </c>
      <c r="AF20" s="113" t="s">
        <v>89</v>
      </c>
      <c r="AG20" s="114"/>
      <c r="AH20" s="114"/>
      <c r="AI20" s="114"/>
      <c r="AJ20" s="115"/>
      <c r="AN20" s="204" t="s">
        <v>104</v>
      </c>
      <c r="AO20" s="203" t="s">
        <v>108</v>
      </c>
      <c r="AP20" s="203"/>
      <c r="AQ20" s="203"/>
      <c r="AR20" s="202">
        <f>H19</f>
        <v>1</v>
      </c>
      <c r="AS20" s="12" t="s">
        <v>95</v>
      </c>
      <c r="AT20" s="206" t="s">
        <v>102</v>
      </c>
      <c r="AU20" s="205" t="s">
        <v>122</v>
      </c>
      <c r="AV20" s="203"/>
      <c r="AW20" s="210" t="str">
        <f>IF(AW19&gt;4.49,"มากที่สุด",IF(AW19&gt;3.49,"มาก",IF(AW19&gt;2.49,"ปานกลาง",IF(AW19&gt;1.49,"น้อย",IF(AW19&gt;0,"น้อยที่สุด")))))</f>
        <v>มากที่สุด</v>
      </c>
    </row>
    <row r="21" spans="1:49" x14ac:dyDescent="0.3">
      <c r="T21" s="33">
        <v>10</v>
      </c>
      <c r="U21" s="34" t="s">
        <v>55</v>
      </c>
      <c r="V21" s="35"/>
      <c r="W21" s="35"/>
      <c r="X21" s="35"/>
      <c r="Y21" s="35"/>
      <c r="Z21" s="35"/>
      <c r="AA21" s="35"/>
      <c r="AB21" s="35"/>
      <c r="AC21" s="36"/>
      <c r="AD21" s="37">
        <v>44</v>
      </c>
      <c r="AE21" s="5">
        <f>AD21/10</f>
        <v>4.4000000000000004</v>
      </c>
      <c r="AF21" s="116"/>
      <c r="AG21" s="117"/>
      <c r="AH21" s="117"/>
      <c r="AI21" s="117"/>
      <c r="AJ21" s="118"/>
      <c r="AN21" s="206" t="s">
        <v>116</v>
      </c>
      <c r="AO21" s="205" t="s">
        <v>109</v>
      </c>
      <c r="AP21" s="203"/>
      <c r="AQ21" s="203"/>
      <c r="AT21" s="205" t="s">
        <v>125</v>
      </c>
      <c r="AU21" s="203"/>
      <c r="AV21" s="203"/>
    </row>
    <row r="22" spans="1:49" x14ac:dyDescent="0.3">
      <c r="T22" s="41">
        <v>11</v>
      </c>
      <c r="U22" s="42" t="s">
        <v>56</v>
      </c>
      <c r="V22" s="43"/>
      <c r="W22" s="43"/>
      <c r="X22" s="43"/>
      <c r="Y22" s="43"/>
      <c r="Z22" s="43"/>
      <c r="AA22" s="43"/>
      <c r="AB22" s="43"/>
      <c r="AC22" s="44"/>
      <c r="AD22" s="45">
        <v>48</v>
      </c>
      <c r="AE22" s="6">
        <f t="shared" ref="AE22:AE23" si="6">AD22/10</f>
        <v>4.8</v>
      </c>
      <c r="AF22" s="119"/>
      <c r="AG22" s="120"/>
      <c r="AH22" s="120"/>
      <c r="AI22" s="120"/>
      <c r="AJ22" s="121"/>
      <c r="AN22" s="204" t="s">
        <v>99</v>
      </c>
      <c r="AO22" s="203" t="s">
        <v>110</v>
      </c>
      <c r="AP22" s="203"/>
      <c r="AQ22" s="203"/>
      <c r="AR22" s="202">
        <f>I19</f>
        <v>8</v>
      </c>
      <c r="AS22" s="12" t="s">
        <v>95</v>
      </c>
      <c r="AT22" s="206">
        <v>1.1000000000000001</v>
      </c>
      <c r="AU22" s="205" t="s">
        <v>121</v>
      </c>
      <c r="AV22" s="205"/>
      <c r="AW22" s="208">
        <f>AE24</f>
        <v>4.4666666666666659</v>
      </c>
    </row>
    <row r="23" spans="1:49" ht="20.25" thickBot="1" x14ac:dyDescent="0.35">
      <c r="B23" s="105" t="s">
        <v>85</v>
      </c>
      <c r="C23" s="105"/>
      <c r="D23" s="12" t="s">
        <v>86</v>
      </c>
      <c r="T23" s="49">
        <v>12</v>
      </c>
      <c r="U23" s="50" t="s">
        <v>57</v>
      </c>
      <c r="V23" s="51"/>
      <c r="W23" s="51"/>
      <c r="X23" s="51"/>
      <c r="Y23" s="51"/>
      <c r="Z23" s="51"/>
      <c r="AA23" s="51"/>
      <c r="AB23" s="51"/>
      <c r="AC23" s="52"/>
      <c r="AD23" s="53">
        <v>43</v>
      </c>
      <c r="AE23" s="7">
        <f t="shared" si="6"/>
        <v>4.3</v>
      </c>
      <c r="AF23" s="122"/>
      <c r="AG23" s="123"/>
      <c r="AH23" s="123"/>
      <c r="AI23" s="123"/>
      <c r="AJ23" s="124"/>
      <c r="AN23" s="204" t="s">
        <v>100</v>
      </c>
      <c r="AO23" s="203" t="s">
        <v>111</v>
      </c>
      <c r="AP23" s="203"/>
      <c r="AQ23" s="203"/>
      <c r="AR23" s="202">
        <f>J19</f>
        <v>0</v>
      </c>
      <c r="AS23" s="12" t="s">
        <v>95</v>
      </c>
      <c r="AT23" s="206" t="s">
        <v>102</v>
      </c>
      <c r="AU23" s="205" t="s">
        <v>122</v>
      </c>
      <c r="AV23" s="203"/>
      <c r="AW23" s="210" t="str">
        <f>IF(AW22&gt;4.49,"มากที่สุด",IF(AW22&gt;3.49,"มาก",IF(AW22&gt;2.49,"ปานกลาง",IF(AW22&gt;1.49,"น้อย",IF(AW22&gt;0,"น้อยที่สุด")))))</f>
        <v>มาก</v>
      </c>
    </row>
    <row r="24" spans="1:49" ht="20.25" thickBot="1" x14ac:dyDescent="0.35">
      <c r="D24" s="12" t="s">
        <v>87</v>
      </c>
      <c r="T24" s="25" t="s">
        <v>43</v>
      </c>
      <c r="U24" s="26" t="s">
        <v>63</v>
      </c>
      <c r="V24" s="27"/>
      <c r="W24" s="27"/>
      <c r="X24" s="27"/>
      <c r="Y24" s="27"/>
      <c r="Z24" s="27"/>
      <c r="AA24" s="27"/>
      <c r="AB24" s="27"/>
      <c r="AC24" s="28"/>
      <c r="AD24" s="3">
        <f>AD25+AD26+AD27</f>
        <v>134</v>
      </c>
      <c r="AE24" s="4">
        <f>AVERAGE(AE25:AE27)</f>
        <v>4.4666666666666659</v>
      </c>
      <c r="AF24" s="125"/>
      <c r="AG24" s="113" t="s">
        <v>89</v>
      </c>
      <c r="AH24" s="126"/>
      <c r="AI24" s="126"/>
      <c r="AJ24" s="127"/>
      <c r="AN24" s="204" t="s">
        <v>103</v>
      </c>
      <c r="AO24" s="203" t="s">
        <v>112</v>
      </c>
      <c r="AP24" s="203"/>
      <c r="AQ24" s="203"/>
      <c r="AR24" s="202">
        <f>K19</f>
        <v>2</v>
      </c>
      <c r="AS24" s="12" t="s">
        <v>95</v>
      </c>
      <c r="AT24" s="205" t="s">
        <v>126</v>
      </c>
      <c r="AU24" s="203"/>
      <c r="AV24" s="203"/>
    </row>
    <row r="25" spans="1:49" x14ac:dyDescent="0.3">
      <c r="D25" s="12" t="s">
        <v>88</v>
      </c>
      <c r="T25" s="33">
        <v>13</v>
      </c>
      <c r="U25" s="34" t="s">
        <v>58</v>
      </c>
      <c r="V25" s="35"/>
      <c r="W25" s="35"/>
      <c r="X25" s="35"/>
      <c r="Y25" s="35"/>
      <c r="Z25" s="35"/>
      <c r="AA25" s="35"/>
      <c r="AB25" s="35"/>
      <c r="AC25" s="36"/>
      <c r="AD25" s="37">
        <v>43</v>
      </c>
      <c r="AE25" s="5">
        <f>AD25/10</f>
        <v>4.3</v>
      </c>
      <c r="AF25" s="116"/>
      <c r="AG25" s="117"/>
      <c r="AH25" s="117"/>
      <c r="AI25" s="117"/>
      <c r="AJ25" s="118"/>
      <c r="AN25" s="204" t="s">
        <v>104</v>
      </c>
      <c r="AO25" s="203" t="s">
        <v>113</v>
      </c>
      <c r="AP25" s="203"/>
      <c r="AQ25" s="203"/>
      <c r="AR25" s="202">
        <f>L19</f>
        <v>0</v>
      </c>
      <c r="AS25" s="12" t="s">
        <v>95</v>
      </c>
      <c r="AT25" s="206">
        <v>1.1000000000000001</v>
      </c>
      <c r="AU25" s="205" t="s">
        <v>121</v>
      </c>
      <c r="AV25" s="205"/>
      <c r="AW25" s="215">
        <f>AE28</f>
        <v>4.5416666666666661</v>
      </c>
    </row>
    <row r="26" spans="1:49" x14ac:dyDescent="0.3">
      <c r="T26" s="41">
        <v>14</v>
      </c>
      <c r="U26" s="42" t="s">
        <v>59</v>
      </c>
      <c r="V26" s="43"/>
      <c r="W26" s="43"/>
      <c r="X26" s="43"/>
      <c r="Y26" s="43"/>
      <c r="Z26" s="43"/>
      <c r="AA26" s="43"/>
      <c r="AB26" s="43"/>
      <c r="AC26" s="44"/>
      <c r="AD26" s="45">
        <v>46</v>
      </c>
      <c r="AE26" s="6">
        <f t="shared" ref="AE26:AE27" si="7">AD26/10</f>
        <v>4.5999999999999996</v>
      </c>
      <c r="AF26" s="119"/>
      <c r="AG26" s="120"/>
      <c r="AH26" s="120"/>
      <c r="AI26" s="120"/>
      <c r="AJ26" s="121"/>
      <c r="AN26" s="204" t="s">
        <v>114</v>
      </c>
      <c r="AO26" s="203" t="s">
        <v>115</v>
      </c>
      <c r="AP26" s="203"/>
      <c r="AQ26" s="203"/>
      <c r="AR26" s="202">
        <f>M19</f>
        <v>0</v>
      </c>
      <c r="AS26" s="12" t="s">
        <v>95</v>
      </c>
      <c r="AT26" s="206" t="s">
        <v>102</v>
      </c>
      <c r="AU26" s="205" t="s">
        <v>122</v>
      </c>
      <c r="AV26" s="203"/>
      <c r="AW26" s="216" t="str">
        <f>AF28</f>
        <v>มากที่สุด</v>
      </c>
    </row>
    <row r="27" spans="1:49" ht="20.25" thickBot="1" x14ac:dyDescent="0.35">
      <c r="T27" s="63">
        <v>15</v>
      </c>
      <c r="U27" s="64" t="s">
        <v>60</v>
      </c>
      <c r="V27" s="65"/>
      <c r="W27" s="65"/>
      <c r="X27" s="65"/>
      <c r="Y27" s="65"/>
      <c r="Z27" s="65"/>
      <c r="AA27" s="65"/>
      <c r="AB27" s="65"/>
      <c r="AC27" s="66"/>
      <c r="AD27" s="67">
        <v>45</v>
      </c>
      <c r="AE27" s="8">
        <f t="shared" si="7"/>
        <v>4.5</v>
      </c>
      <c r="AF27" s="128"/>
      <c r="AG27" s="129"/>
      <c r="AH27" s="129"/>
      <c r="AI27" s="129"/>
      <c r="AJ27" s="130"/>
      <c r="AN27" s="206" t="s">
        <v>117</v>
      </c>
      <c r="AO27" s="205" t="s">
        <v>118</v>
      </c>
      <c r="AP27" s="203"/>
      <c r="AQ27" s="203"/>
      <c r="AT27" s="9" t="s">
        <v>128</v>
      </c>
    </row>
    <row r="28" spans="1:49" ht="21.75" customHeight="1" thickBot="1" x14ac:dyDescent="0.35">
      <c r="T28" s="162" t="s">
        <v>64</v>
      </c>
      <c r="U28" s="163"/>
      <c r="V28" s="163"/>
      <c r="W28" s="163"/>
      <c r="X28" s="163"/>
      <c r="Y28" s="163"/>
      <c r="Z28" s="163"/>
      <c r="AA28" s="163"/>
      <c r="AB28" s="163"/>
      <c r="AC28" s="164"/>
      <c r="AD28" s="1">
        <f>AD9+AD14+AD20+AD24</f>
        <v>682</v>
      </c>
      <c r="AE28" s="2">
        <f>AVERAGE(AE9,AE14,AE20,AE24)</f>
        <v>4.5416666666666661</v>
      </c>
      <c r="AF28" s="165" t="str">
        <f>IF(AE28&gt;4.49,"มากที่สุด",IF(AE28&gt;3.49,"มาก",IF(AE28&gt;2.49,"ปานกลาง",IF(AE28&gt;1.49,"น้อย",IF(AE28&gt;0,"น้อยที่สุด")))))</f>
        <v>มากที่สุด</v>
      </c>
      <c r="AG28" s="166"/>
      <c r="AH28" s="166"/>
      <c r="AI28" s="166"/>
      <c r="AJ28" s="167"/>
      <c r="AN28" s="204" t="s">
        <v>99</v>
      </c>
      <c r="AO28" s="203" t="s">
        <v>110</v>
      </c>
      <c r="AP28" s="203"/>
      <c r="AQ28" s="203"/>
      <c r="AR28" s="202">
        <f>N19</f>
        <v>10</v>
      </c>
      <c r="AS28" s="12" t="s">
        <v>95</v>
      </c>
      <c r="AT28" s="258" t="s">
        <v>34</v>
      </c>
      <c r="AU28" s="259" t="s">
        <v>129</v>
      </c>
      <c r="AV28" s="257" t="s">
        <v>29</v>
      </c>
    </row>
    <row r="29" spans="1:49" x14ac:dyDescent="0.3">
      <c r="AN29" s="204" t="s">
        <v>100</v>
      </c>
      <c r="AO29" s="203" t="s">
        <v>111</v>
      </c>
      <c r="AP29" s="203"/>
      <c r="AQ29" s="203"/>
      <c r="AR29" s="202">
        <f>N20</f>
        <v>10</v>
      </c>
      <c r="AS29" s="12" t="s">
        <v>95</v>
      </c>
      <c r="AT29" s="258" t="s">
        <v>35</v>
      </c>
      <c r="AU29" s="259" t="s">
        <v>129</v>
      </c>
      <c r="AV29" s="257" t="s">
        <v>29</v>
      </c>
    </row>
    <row r="30" spans="1:49" x14ac:dyDescent="0.3">
      <c r="AN30" s="204" t="s">
        <v>103</v>
      </c>
      <c r="AO30" s="203" t="s">
        <v>112</v>
      </c>
      <c r="AP30" s="203"/>
      <c r="AQ30" s="203"/>
      <c r="AR30" s="202">
        <f>N21</f>
        <v>0</v>
      </c>
      <c r="AS30" s="12" t="s">
        <v>95</v>
      </c>
      <c r="AT30" s="258" t="s">
        <v>36</v>
      </c>
      <c r="AU30" s="259" t="s">
        <v>129</v>
      </c>
      <c r="AV30" s="257" t="s">
        <v>31</v>
      </c>
    </row>
    <row r="31" spans="1:49" x14ac:dyDescent="0.3">
      <c r="AN31" s="204" t="s">
        <v>104</v>
      </c>
      <c r="AO31" s="203" t="s">
        <v>113</v>
      </c>
      <c r="AP31" s="203"/>
      <c r="AQ31" s="203"/>
      <c r="AR31" s="202">
        <f>N22</f>
        <v>0</v>
      </c>
      <c r="AS31" s="12" t="s">
        <v>95</v>
      </c>
      <c r="AT31" s="258" t="s">
        <v>37</v>
      </c>
      <c r="AU31" s="259" t="s">
        <v>129</v>
      </c>
      <c r="AV31" s="257" t="s">
        <v>32</v>
      </c>
    </row>
    <row r="32" spans="1:49" x14ac:dyDescent="0.3">
      <c r="AN32" s="204" t="s">
        <v>114</v>
      </c>
      <c r="AO32" s="203" t="s">
        <v>115</v>
      </c>
      <c r="AP32" s="203"/>
      <c r="AQ32" s="203"/>
      <c r="AR32" s="202">
        <f>N23</f>
        <v>0</v>
      </c>
      <c r="AS32" s="12" t="s">
        <v>95</v>
      </c>
      <c r="AT32" s="257" t="s">
        <v>38</v>
      </c>
      <c r="AU32" s="259" t="s">
        <v>129</v>
      </c>
      <c r="AV32" s="257" t="s">
        <v>33</v>
      </c>
    </row>
  </sheetData>
  <sheetProtection formatCells="0" selectLockedCells="1"/>
  <mergeCells count="21">
    <mergeCell ref="E20:H20"/>
    <mergeCell ref="I20:M20"/>
    <mergeCell ref="N20:R20"/>
    <mergeCell ref="T1:Y1"/>
    <mergeCell ref="B4:C4"/>
    <mergeCell ref="D4:F4"/>
    <mergeCell ref="T4:U4"/>
    <mergeCell ref="A6:A8"/>
    <mergeCell ref="B6:R6"/>
    <mergeCell ref="T6:T8"/>
    <mergeCell ref="U6:AC8"/>
    <mergeCell ref="B7:D7"/>
    <mergeCell ref="E7:H7"/>
    <mergeCell ref="I7:M7"/>
    <mergeCell ref="N7:R7"/>
    <mergeCell ref="B1:G1"/>
    <mergeCell ref="T28:AC28"/>
    <mergeCell ref="AF28:AJ28"/>
    <mergeCell ref="AD6:AD7"/>
    <mergeCell ref="AE6:AE7"/>
    <mergeCell ref="AF6:AJ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19</vt:i4>
      </vt:variant>
    </vt:vector>
  </HeadingPairs>
  <TitlesOfParts>
    <vt:vector size="19" baseType="lpstr">
      <vt:lpstr>เมือง</vt:lpstr>
      <vt:lpstr>คำใหญ่</vt:lpstr>
      <vt:lpstr>ตาดทอง</vt:lpstr>
      <vt:lpstr>สำราญ</vt:lpstr>
      <vt:lpstr>ค้อเหนือ</vt:lpstr>
      <vt:lpstr>ดู่ทุ่ง</vt:lpstr>
      <vt:lpstr>เดิด</vt:lpstr>
      <vt:lpstr>ขั้นได</vt:lpstr>
      <vt:lpstr>ทุ่งแต้</vt:lpstr>
      <vt:lpstr>สิงห์</vt:lpstr>
      <vt:lpstr>สะไมย์</vt:lpstr>
      <vt:lpstr>เขื่องคำ</vt:lpstr>
      <vt:lpstr>หิน</vt:lpstr>
      <vt:lpstr>คู</vt:lpstr>
      <vt:lpstr>ขุมเงิน</vt:lpstr>
      <vt:lpstr>นางโอก</vt:lpstr>
      <vt:lpstr>เรือ</vt:lpstr>
      <vt:lpstr>เป็ด</vt:lpstr>
      <vt:lpstr>รวม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2021-02-03T03:55:14Z</cp:lastPrinted>
  <dcterms:created xsi:type="dcterms:W3CDTF">2021-02-02T09:45:56Z</dcterms:created>
  <dcterms:modified xsi:type="dcterms:W3CDTF">2021-02-03T03:55:23Z</dcterms:modified>
</cp:coreProperties>
</file>